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_Osobní_\Hokej\Příspěvky\"/>
    </mc:Choice>
  </mc:AlternateContent>
  <xr:revisionPtr revIDLastSave="0" documentId="13_ncr:1_{BEC2D846-CA87-4964-975E-A81838523183}" xr6:coauthVersionLast="47" xr6:coauthVersionMax="47" xr10:uidLastSave="{00000000-0000-0000-0000-000000000000}"/>
  <bookViews>
    <workbookView xWindow="-108" yWindow="-108" windowWidth="23256" windowHeight="12576" tabRatio="552" xr2:uid="{00000000-000D-0000-FFFF-FFFF00000000}"/>
  </bookViews>
  <sheets>
    <sheet name="Příspěvky 2018_2023" sheetId="2" r:id="rId1"/>
    <sheet name="Vyúčtování soustředění 2023" sheetId="4" r:id="rId2"/>
    <sheet name="Soustředění 2018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J26" i="2" s="1"/>
  <c r="B21" i="2"/>
  <c r="C17" i="4"/>
  <c r="C15" i="4"/>
  <c r="C8" i="4"/>
  <c r="M56" i="2" l="1"/>
  <c r="J54" i="2" s="1"/>
  <c r="B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Riedl Lukáš</author>
  </authors>
  <commentList>
    <comment ref="N11" authorId="0" shapeId="0" xr:uid="{9D030205-9F8D-4690-8CE4-A116B8974535}">
      <text>
        <r>
          <rPr>
            <b/>
            <sz val="9"/>
            <color indexed="81"/>
            <rFont val="Tahoma"/>
            <charset val="1"/>
          </rPr>
          <t>Riedl Lukáš:</t>
        </r>
        <r>
          <rPr>
            <sz val="9"/>
            <color indexed="81"/>
            <rFont val="Tahoma"/>
            <charset val="1"/>
          </rPr>
          <t xml:space="preserve">
6.3.2024 - 500 </t>
        </r>
      </text>
    </comment>
    <comment ref="O13" authorId="0" shapeId="0" xr:uid="{3581B8B9-C7EE-4D50-935F-7306F72FAA7B}">
      <text>
        <r>
          <rPr>
            <b/>
            <sz val="9"/>
            <color indexed="81"/>
            <rFont val="Tahoma"/>
            <charset val="1"/>
          </rPr>
          <t>Riedl Lukáš:</t>
        </r>
        <r>
          <rPr>
            <sz val="9"/>
            <color indexed="81"/>
            <rFont val="Tahoma"/>
            <charset val="1"/>
          </rPr>
          <t xml:space="preserve">
4.3.24 - 400 hotově</t>
        </r>
      </text>
    </comment>
    <comment ref="F15" authorId="0" shapeId="0" xr:uid="{8CE286BC-FED0-4AFF-A5C0-163DF5230C59}">
      <text>
        <r>
          <rPr>
            <b/>
            <sz val="9"/>
            <color indexed="81"/>
            <rFont val="Tahoma"/>
            <family val="2"/>
            <charset val="238"/>
          </rPr>
          <t>Riedl Lukáš:</t>
        </r>
        <r>
          <rPr>
            <sz val="9"/>
            <color indexed="81"/>
            <rFont val="Tahoma"/>
            <family val="2"/>
            <charset val="238"/>
          </rPr>
          <t xml:space="preserve">
6.3.24 - 500 (Z.Vaic zaslal 1000 na oba kluky)</t>
        </r>
      </text>
    </comment>
    <comment ref="K15" authorId="0" shapeId="0" xr:uid="{14911B54-5BE5-472B-B4B9-9E26AE49F8EF}">
      <text>
        <r>
          <rPr>
            <b/>
            <sz val="9"/>
            <color indexed="81"/>
            <rFont val="Tahoma"/>
            <family val="2"/>
            <charset val="238"/>
          </rPr>
          <t>Riedl Lukáš:</t>
        </r>
        <r>
          <rPr>
            <sz val="9"/>
            <color indexed="81"/>
            <rFont val="Tahoma"/>
            <family val="2"/>
            <charset val="238"/>
          </rPr>
          <t xml:space="preserve">
7.3.24 příchozích 1200 od S.Vaicové
</t>
        </r>
      </text>
    </comment>
    <comment ref="J18" authorId="0" shapeId="0" xr:uid="{8135DC92-DF47-48F2-B305-67191E403F2C}">
      <text>
        <r>
          <rPr>
            <b/>
            <sz val="9"/>
            <color indexed="81"/>
            <rFont val="Tahoma"/>
            <family val="2"/>
            <charset val="238"/>
          </rPr>
          <t>Riedl Lukáš:</t>
        </r>
        <r>
          <rPr>
            <sz val="9"/>
            <color indexed="81"/>
            <rFont val="Tahoma"/>
            <family val="2"/>
            <charset val="238"/>
          </rPr>
          <t xml:space="preserve">
14.3. na účet 1000 a kupoval za 100Kč odpadkové pytle do kabiny</t>
        </r>
      </text>
    </comment>
    <comment ref="I19" authorId="0" shapeId="0" xr:uid="{A2A3130E-B6C0-41FE-B51F-8C60F9A43CE0}">
      <text>
        <r>
          <rPr>
            <b/>
            <sz val="9"/>
            <color indexed="81"/>
            <rFont val="Tahoma"/>
            <charset val="1"/>
          </rPr>
          <t>Riedl Lukáš:</t>
        </r>
        <r>
          <rPr>
            <sz val="9"/>
            <color indexed="81"/>
            <rFont val="Tahoma"/>
            <charset val="1"/>
          </rPr>
          <t xml:space="preserve">
2.3.24 - 700 hotově</t>
        </r>
      </text>
    </comment>
  </commentList>
</comments>
</file>

<file path=xl/sharedStrings.xml><?xml version="1.0" encoding="utf-8"?>
<sst xmlns="http://schemas.openxmlformats.org/spreadsheetml/2006/main" count="176" uniqueCount="145">
  <si>
    <t>Příjmení a jméno:</t>
  </si>
  <si>
    <t>Formánek Jan</t>
  </si>
  <si>
    <t>Štěpán Vojtěch</t>
  </si>
  <si>
    <t>Tarant Matěj</t>
  </si>
  <si>
    <t>Riedl Max</t>
  </si>
  <si>
    <t>Vaic Zdeněk</t>
  </si>
  <si>
    <t>Nejedlý Ondřej</t>
  </si>
  <si>
    <t>Sainer Tobiáš</t>
  </si>
  <si>
    <t>Trubač Tomáš</t>
  </si>
  <si>
    <t>Panoch Ondřej</t>
  </si>
  <si>
    <t>Vondráček Ondřej</t>
  </si>
  <si>
    <t>Svoboda Matěj</t>
  </si>
  <si>
    <t>NEzaplaceno</t>
  </si>
  <si>
    <t>Sourozenec</t>
  </si>
  <si>
    <t>Poznámky:</t>
  </si>
  <si>
    <t>Aktuální zůstatek:</t>
  </si>
  <si>
    <t>Výdaje:</t>
  </si>
  <si>
    <t xml:space="preserve">Beneš Jan </t>
  </si>
  <si>
    <t>datum registrance:</t>
  </si>
  <si>
    <t>12/2016</t>
  </si>
  <si>
    <t>11/2016</t>
  </si>
  <si>
    <t>01/2016</t>
  </si>
  <si>
    <t>02/2017</t>
  </si>
  <si>
    <t>10/2016</t>
  </si>
  <si>
    <t>01/2017</t>
  </si>
  <si>
    <t>částka</t>
  </si>
  <si>
    <t>Zaplaceno</t>
  </si>
  <si>
    <t>X / částka</t>
  </si>
  <si>
    <t xml:space="preserve">Musil Jakub </t>
  </si>
  <si>
    <t>SD</t>
  </si>
  <si>
    <t>Hráč neplátí, díky sehnání sponzorského daru</t>
  </si>
  <si>
    <t>Zaplaceno na účet klubu / předáno do klubové kasy</t>
  </si>
  <si>
    <t>Příjmy:</t>
  </si>
  <si>
    <t>12/2017</t>
  </si>
  <si>
    <t>Dakher Tomáš</t>
  </si>
  <si>
    <t>Slezák David</t>
  </si>
  <si>
    <t>Vaic Maxmilián</t>
  </si>
  <si>
    <t>Veselý Vojtěch</t>
  </si>
  <si>
    <t>Soustředění 2018</t>
  </si>
  <si>
    <t>Občerstvení + poklad</t>
  </si>
  <si>
    <t xml:space="preserve">Odpočet za nezaúčtovaného Taranta </t>
  </si>
  <si>
    <t>Vstupenky hokej Plzeň - Lugano 21x100 Kč</t>
  </si>
  <si>
    <t>Placka 21ksx25 Kč</t>
  </si>
  <si>
    <t>Vybraná částka 30x150 Kč</t>
  </si>
  <si>
    <t>Dluh</t>
  </si>
  <si>
    <t>Záruba Vojtěch</t>
  </si>
  <si>
    <t>2018</t>
  </si>
  <si>
    <t>Přeplatek ze soustředění základ/skutečnost</t>
  </si>
  <si>
    <t>Přeplatek ze soustředění 2018</t>
  </si>
  <si>
    <t>24ks štulpny</t>
  </si>
  <si>
    <t xml:space="preserve"> (doklad č.2)</t>
  </si>
  <si>
    <t>Kabina (2xdoklad č.1)</t>
  </si>
  <si>
    <t>Balíčky na Mikuláše (3xdoklady č.3)</t>
  </si>
  <si>
    <t>Úhrada Čerta, mikuláše, anděla na ledě</t>
  </si>
  <si>
    <t xml:space="preserve">Občerstvení 30.11.2018 </t>
  </si>
  <si>
    <t>Vysavač hoover</t>
  </si>
  <si>
    <t>Turnaj Slaný doklad</t>
  </si>
  <si>
    <t>Sáčky do odpadkových košů</t>
  </si>
  <si>
    <t>7x šťáva</t>
  </si>
  <si>
    <t>Easter cup Most 22-24.3.2019</t>
  </si>
  <si>
    <t>KVB Cup Plzeň 10.3.2019</t>
  </si>
  <si>
    <t>KVB Cup Domažlice 31.3.2019</t>
  </si>
  <si>
    <t>Výšivky dresy D.Štěpán</t>
  </si>
  <si>
    <t>Smart cup Neratovice 13.4.2019 (start+O)</t>
  </si>
  <si>
    <t>2x Chomutov trénink 11.4.2019, 18.4.2019</t>
  </si>
  <si>
    <t xml:space="preserve">Nové pásky Dan </t>
  </si>
  <si>
    <t>Turnaj Žebrák 21.4.2019</t>
  </si>
  <si>
    <t>Síň slávy 23.6.2019 Vstupenky+občerstvení</t>
  </si>
  <si>
    <t>Stulpny junior 24ks 4.10.2019</t>
  </si>
  <si>
    <t>Vysavač Dan 7.11.2019</t>
  </si>
  <si>
    <t>12.11.2019  śťáva 10x</t>
  </si>
  <si>
    <t>7.10. Dan - šťáva do kabiny+ hodiny</t>
  </si>
  <si>
    <t xml:space="preserve">Sportovní hala listopad 2019 (10.11. a 24.11.2019) </t>
  </si>
  <si>
    <t>Držák na lahve desetimístný 12/2019 (Dan)</t>
  </si>
  <si>
    <t>22.12.19.Vánoční turnaj</t>
  </si>
  <si>
    <t>31.12.19 Tělocvična Černčice</t>
  </si>
  <si>
    <t>Sportovní hala říjen 2019 (6.10. a 19.10.2019)</t>
  </si>
  <si>
    <t>20x šťáva do kabiny</t>
  </si>
  <si>
    <t>K dispozici od HC Slovan</t>
  </si>
  <si>
    <t>navýšení od Slovanu na turnaje v 2020</t>
  </si>
  <si>
    <t>Poháry z Vánočního turnaje v hodnotě 7832-3750 (na turnaj Wolves cup 22.3.2020)</t>
  </si>
  <si>
    <t>Startovné 5x1900 = 9500 - 7081 (3389 obcerstveni, 3092 pohary, 600 rozhodci)</t>
  </si>
  <si>
    <t>Suma</t>
  </si>
  <si>
    <t>22.12.2019 - výběr za startovné (5000 Kč Slovanu - přijmový doklad k Hc Lev Slaný)</t>
  </si>
  <si>
    <t xml:space="preserve">22.12.2019 Aisan sponzorský dar na Vánoční turnaj </t>
  </si>
  <si>
    <t>Horkovtdušná pistole</t>
  </si>
  <si>
    <t>Turnaj Neratovice (startovné 6000 a 1690 občerstvení)</t>
  </si>
  <si>
    <t>Rozhodčí miniturnaj</t>
  </si>
  <si>
    <t>Tréninky 3xletní cvičiště hřiště (22.6., 25.6., 29.6.)</t>
  </si>
  <si>
    <t>Turnaj Wolves cup</t>
  </si>
  <si>
    <t>11.8.2020 Rekonstrukce kabiny (barvy, pytle, mycí prostředky)</t>
  </si>
  <si>
    <t>29.8.2020 vyúčtování Soustředění (2xtrenéři, svačiny, poklad (sladkosti, buřty), šťávy</t>
  </si>
  <si>
    <t>12.9.2020 míč Decathlon</t>
  </si>
  <si>
    <t>18.9.2020 ramínka 10x39Kč</t>
  </si>
  <si>
    <t>2.10.2020 ccm liga (160Kč ovoce do kabin, 400Kč rozhodčí)</t>
  </si>
  <si>
    <t xml:space="preserve">16.8.2021 Zaplecení čáti ledů HC Slovanem fakturou (z 20800Kč, tedy 10800 předáno M.Slavíčkovi, zbytek zde) </t>
  </si>
  <si>
    <t>Turnaj Wolves Cup 28.-30.8.2021</t>
  </si>
  <si>
    <t>Stulpny junior 23ks 26.8.2021</t>
  </si>
  <si>
    <t xml:space="preserve">Úklidové prostředky + mop 10/2021 </t>
  </si>
  <si>
    <t>Rozhodčí na přátelském utkání s Kladnem 17.11.2021</t>
  </si>
  <si>
    <t>17.12.2021 Obědy celý tým Memoriál M.Pihrta</t>
  </si>
  <si>
    <t>mÍČ DECATHLON 01/2022</t>
  </si>
  <si>
    <t>Výměna zámku do kabiny a klíče  01/2022</t>
  </si>
  <si>
    <t>Mobilní magnetický flipchart</t>
  </si>
  <si>
    <t>16.5.5.2022 / 9x Fotbalový míč First Kick velikost 5 žlutý</t>
  </si>
  <si>
    <t>25.5.2022 / 10x Mirelon (meče)</t>
  </si>
  <si>
    <t>10/2022 / pytle do koše</t>
  </si>
  <si>
    <t>Pytle do koše</t>
  </si>
  <si>
    <t>;</t>
  </si>
  <si>
    <t>12/2022 	Reproduktor LAMAX PartyBoomBox 500 Vánoční dárek do kabiny</t>
  </si>
  <si>
    <t>Aktualizace</t>
  </si>
  <si>
    <t>1Q 2024</t>
  </si>
  <si>
    <t xml:space="preserve">Startovné - Závěrečný turnaj sezóny v Chomutově / 2.místo </t>
  </si>
  <si>
    <t xml:space="preserve">Obědy - Závěrečný turnaj sezóny v Chomutově </t>
  </si>
  <si>
    <t xml:space="preserve">25.06.2023 Akce Rafty Lužerady-Obora /rafty,občerstvení, 4xLegendy šáša </t>
  </si>
  <si>
    <t>21 osob</t>
  </si>
  <si>
    <t>16 hráčů</t>
  </si>
  <si>
    <t xml:space="preserve">Příjmy </t>
  </si>
  <si>
    <t>16 x 7000 Kč</t>
  </si>
  <si>
    <t>3 x 6300 Kč</t>
  </si>
  <si>
    <t xml:space="preserve">Výdaje </t>
  </si>
  <si>
    <t xml:space="preserve">21 x 900 Kč </t>
  </si>
  <si>
    <t>Zúčastnění</t>
  </si>
  <si>
    <t>Platby hráčů</t>
  </si>
  <si>
    <t>Platby dospělých</t>
  </si>
  <si>
    <t>Ubytování + plná penze</t>
  </si>
  <si>
    <t>12,5 x 2000 Kč</t>
  </si>
  <si>
    <t>Ledy (hodiny)</t>
  </si>
  <si>
    <t>Občerstvení</t>
  </si>
  <si>
    <t>2xTesco</t>
  </si>
  <si>
    <t xml:space="preserve">Rafty </t>
  </si>
  <si>
    <t>1x12 místný, 2x6místny</t>
  </si>
  <si>
    <t>Vlak z Klášterce do stráže</t>
  </si>
  <si>
    <t>Všechny osoby</t>
  </si>
  <si>
    <t>Rozdíl k doplacení z kasy</t>
  </si>
  <si>
    <t>Doplatek za soustředění, rozúčtování samostatně</t>
  </si>
  <si>
    <t>Pozn.: všehcny doklady k náhlednutí u vedoucího</t>
  </si>
  <si>
    <r>
      <t>3 dospělý (</t>
    </r>
    <r>
      <rPr>
        <sz val="11"/>
        <color rgb="FFFF0000"/>
        <rFont val="Calibri"/>
        <family val="2"/>
        <charset val="238"/>
        <scheme val="minor"/>
      </rPr>
      <t>Trenéři Vondrus a Zaremba neplatí !</t>
    </r>
    <r>
      <rPr>
        <sz val="11"/>
        <color theme="1"/>
        <rFont val="Calibri"/>
        <family val="2"/>
        <charset val="238"/>
        <scheme val="minor"/>
      </rPr>
      <t>)</t>
    </r>
  </si>
  <si>
    <t>Zdůvodnění: došlo ke zdražení ledů uproti loňskému roku, navíc na jeho rozpočítání bylo méně hráčů, zdražilo se i ubytování s plnou penzí a navíc doplněna volnočasová aktivita raftů</t>
  </si>
  <si>
    <t>2Q 2024</t>
  </si>
  <si>
    <t>3Q 2024</t>
  </si>
  <si>
    <t>4Q 2024</t>
  </si>
  <si>
    <t>21.12.2023 - 3x sada ramínek IKEA na dresy</t>
  </si>
  <si>
    <t>Odpadkové pytle do koše</t>
  </si>
  <si>
    <t>22.3.24 - Občerstvení pro kluky v den přijezdu na turnaj do Blanska, zápas Kometa-Litvínov (baráž)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</si>
</sst>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mmmm\ yy;@"/>
    <numFmt numFmtId="165" formatCode="#,##0.00\ &quot;Kč&quot;"/>
    <numFmt numFmtId="166" formatCode="#,##0\ &quot;Kč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rgb="FF00B05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rgb="FF00B05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B05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4"/>
      <color rgb="FF92D050"/>
      <name val="Arial"/>
      <family val="2"/>
      <charset val="238"/>
    </font>
    <font>
      <b/>
      <sz val="10"/>
      <color rgb="FF00B050"/>
      <name val="Arial CE"/>
      <charset val="238"/>
    </font>
    <font>
      <b/>
      <sz val="14"/>
      <color rgb="FF00B0F0"/>
      <name val="Arial"/>
      <family val="2"/>
      <charset val="238"/>
    </font>
    <font>
      <b/>
      <sz val="14"/>
      <color theme="6" tint="-0.249977111117893"/>
      <name val="Arial"/>
      <family val="2"/>
      <charset val="238"/>
    </font>
    <font>
      <sz val="23"/>
      <color rgb="FFFF0000"/>
      <name val="Arial"/>
      <family val="2"/>
      <charset val="238"/>
    </font>
    <font>
      <sz val="15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1" fillId="0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1" xfId="0" applyFont="1" applyFill="1" applyBorder="1" applyAlignment="1">
      <alignment horizontal="center" vertical="center"/>
    </xf>
    <xf numFmtId="0" fontId="0" fillId="0" borderId="4" xfId="0" applyBorder="1" applyAlignme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0" fontId="7" fillId="0" borderId="0" xfId="0" applyFont="1"/>
    <xf numFmtId="0" fontId="10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" fontId="0" fillId="0" borderId="4" xfId="0" applyNumberForma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center" vertical="center"/>
    </xf>
    <xf numFmtId="0" fontId="0" fillId="0" borderId="0" xfId="0" applyFill="1" applyBorder="1"/>
    <xf numFmtId="0" fontId="13" fillId="0" borderId="7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5" fontId="0" fillId="0" borderId="10" xfId="0" applyNumberFormat="1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165" fontId="0" fillId="0" borderId="20" xfId="0" applyNumberFormat="1" applyBorder="1"/>
    <xf numFmtId="0" fontId="6" fillId="0" borderId="21" xfId="0" applyFont="1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166" fontId="0" fillId="0" borderId="10" xfId="0" applyNumberFormat="1" applyBorder="1"/>
    <xf numFmtId="166" fontId="0" fillId="0" borderId="19" xfId="0" applyNumberFormat="1" applyBorder="1"/>
    <xf numFmtId="166" fontId="14" fillId="0" borderId="10" xfId="0" applyNumberFormat="1" applyFont="1" applyBorder="1"/>
    <xf numFmtId="0" fontId="7" fillId="0" borderId="0" xfId="0" applyFont="1" applyFill="1" applyBorder="1" applyAlignment="1">
      <alignment horizontal="center" vertical="center"/>
    </xf>
    <xf numFmtId="0" fontId="16" fillId="0" borderId="1" xfId="0" applyFont="1" applyFill="1" applyBorder="1"/>
    <xf numFmtId="166" fontId="15" fillId="0" borderId="0" xfId="0" applyNumberFormat="1" applyFont="1" applyAlignment="1">
      <alignment horizontal="right"/>
    </xf>
    <xf numFmtId="166" fontId="7" fillId="0" borderId="0" xfId="0" applyNumberFormat="1" applyFont="1"/>
    <xf numFmtId="0" fontId="6" fillId="0" borderId="0" xfId="0" applyFont="1"/>
    <xf numFmtId="0" fontId="18" fillId="0" borderId="0" xfId="0" applyFont="1"/>
    <xf numFmtId="166" fontId="0" fillId="0" borderId="0" xfId="0" applyNumberFormat="1"/>
    <xf numFmtId="166" fontId="5" fillId="0" borderId="0" xfId="0" applyNumberFormat="1" applyFont="1"/>
    <xf numFmtId="166" fontId="0" fillId="0" borderId="7" xfId="0" applyNumberFormat="1" applyBorder="1"/>
    <xf numFmtId="0" fontId="17" fillId="0" borderId="0" xfId="0" applyFont="1"/>
    <xf numFmtId="0" fontId="1" fillId="0" borderId="0" xfId="0" applyFont="1" applyFill="1" applyBorder="1"/>
    <xf numFmtId="0" fontId="16" fillId="0" borderId="0" xfId="0" applyFont="1" applyFill="1" applyBorder="1"/>
    <xf numFmtId="0" fontId="0" fillId="0" borderId="0" xfId="0" applyFill="1" applyBorder="1" applyAlignment="1">
      <alignment vertical="center"/>
    </xf>
    <xf numFmtId="166" fontId="4" fillId="0" borderId="19" xfId="0" applyNumberFormat="1" applyFont="1" applyBorder="1"/>
    <xf numFmtId="164" fontId="0" fillId="2" borderId="25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166" fontId="0" fillId="0" borderId="29" xfId="0" applyNumberFormat="1" applyBorder="1"/>
    <xf numFmtId="0" fontId="0" fillId="0" borderId="26" xfId="0" applyBorder="1"/>
    <xf numFmtId="0" fontId="0" fillId="0" borderId="27" xfId="0" applyBorder="1"/>
    <xf numFmtId="0" fontId="19" fillId="0" borderId="24" xfId="0" applyFont="1" applyBorder="1" applyAlignment="1">
      <alignment horizontal="right" vertical="center"/>
    </xf>
    <xf numFmtId="166" fontId="0" fillId="0" borderId="30" xfId="0" applyNumberFormat="1" applyBorder="1"/>
    <xf numFmtId="0" fontId="0" fillId="0" borderId="14" xfId="0" applyBorder="1"/>
    <xf numFmtId="166" fontId="4" fillId="0" borderId="10" xfId="0" applyNumberFormat="1" applyFont="1" applyBorder="1"/>
    <xf numFmtId="14" fontId="0" fillId="0" borderId="0" xfId="0" applyNumberFormat="1"/>
    <xf numFmtId="0" fontId="4" fillId="0" borderId="0" xfId="0" applyFont="1" applyAlignment="1">
      <alignment horizontal="center"/>
    </xf>
    <xf numFmtId="166" fontId="0" fillId="0" borderId="10" xfId="0" applyNumberFormat="1" applyFill="1" applyBorder="1"/>
    <xf numFmtId="0" fontId="0" fillId="0" borderId="2" xfId="0" applyFill="1" applyBorder="1"/>
    <xf numFmtId="0" fontId="20" fillId="0" borderId="0" xfId="0" applyFont="1" applyFill="1" applyBorder="1"/>
    <xf numFmtId="166" fontId="0" fillId="0" borderId="30" xfId="0" applyNumberFormat="1" applyFill="1" applyBorder="1"/>
    <xf numFmtId="0" fontId="0" fillId="0" borderId="26" xfId="0" applyFill="1" applyBorder="1"/>
    <xf numFmtId="0" fontId="5" fillId="0" borderId="0" xfId="0" applyFont="1"/>
    <xf numFmtId="166" fontId="4" fillId="0" borderId="0" xfId="0" applyNumberFormat="1" applyFont="1"/>
    <xf numFmtId="166" fontId="5" fillId="0" borderId="0" xfId="0" applyNumberFormat="1" applyFont="1" applyAlignment="1">
      <alignment horizontal="center"/>
    </xf>
    <xf numFmtId="166" fontId="16" fillId="0" borderId="0" xfId="0" applyNumberFormat="1" applyFont="1" applyFill="1" applyBorder="1"/>
    <xf numFmtId="0" fontId="0" fillId="0" borderId="10" xfId="0" applyBorder="1"/>
    <xf numFmtId="0" fontId="0" fillId="0" borderId="32" xfId="0" applyBorder="1"/>
    <xf numFmtId="0" fontId="0" fillId="0" borderId="33" xfId="0" applyFill="1" applyBorder="1" applyAlignment="1">
      <alignment vertical="center"/>
    </xf>
    <xf numFmtId="0" fontId="0" fillId="0" borderId="28" xfId="0" applyBorder="1"/>
    <xf numFmtId="0" fontId="0" fillId="0" borderId="34" xfId="0" applyBorder="1"/>
    <xf numFmtId="0" fontId="22" fillId="0" borderId="1" xfId="0" applyFont="1" applyBorder="1" applyAlignment="1">
      <alignment horizontal="right" vertical="center"/>
    </xf>
    <xf numFmtId="0" fontId="23" fillId="4" borderId="0" xfId="0" applyFont="1" applyFill="1"/>
    <xf numFmtId="14" fontId="24" fillId="4" borderId="0" xfId="0" applyNumberFormat="1" applyFont="1" applyFill="1"/>
    <xf numFmtId="14" fontId="24" fillId="0" borderId="0" xfId="0" applyNumberFormat="1" applyFont="1" applyFill="1"/>
    <xf numFmtId="0" fontId="0" fillId="0" borderId="0" xfId="0" applyBorder="1" applyAlignment="1"/>
    <xf numFmtId="0" fontId="0" fillId="0" borderId="6" xfId="0" applyBorder="1" applyAlignment="1"/>
    <xf numFmtId="0" fontId="21" fillId="0" borderId="0" xfId="0" applyFont="1" applyBorder="1" applyAlignment="1">
      <alignment horizontal="right" vertical="center" wrapText="1"/>
    </xf>
    <xf numFmtId="0" fontId="4" fillId="0" borderId="0" xfId="0" applyFont="1"/>
    <xf numFmtId="0" fontId="11" fillId="0" borderId="0" xfId="0" applyFont="1"/>
    <xf numFmtId="166" fontId="11" fillId="0" borderId="0" xfId="0" applyNumberFormat="1" applyFont="1"/>
    <xf numFmtId="0" fontId="4" fillId="6" borderId="0" xfId="0" applyFont="1" applyFill="1"/>
    <xf numFmtId="0" fontId="0" fillId="6" borderId="0" xfId="0" applyFill="1"/>
    <xf numFmtId="166" fontId="0" fillId="6" borderId="0" xfId="0" applyNumberFormat="1" applyFill="1"/>
    <xf numFmtId="0" fontId="25" fillId="0" borderId="0" xfId="0" applyFont="1"/>
    <xf numFmtId="164" fontId="14" fillId="2" borderId="25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166" fontId="0" fillId="5" borderId="10" xfId="0" applyNumberFormat="1" applyFill="1" applyBorder="1"/>
    <xf numFmtId="0" fontId="0" fillId="0" borderId="35" xfId="0" applyBorder="1"/>
    <xf numFmtId="0" fontId="0" fillId="0" borderId="31" xfId="0" applyBorder="1"/>
    <xf numFmtId="0" fontId="0" fillId="0" borderId="31" xfId="0" applyBorder="1" applyAlignment="1"/>
    <xf numFmtId="0" fontId="0" fillId="0" borderId="2" xfId="0" applyBorder="1" applyAlignment="1"/>
    <xf numFmtId="0" fontId="0" fillId="0" borderId="15" xfId="0" applyBorder="1" applyAlignment="1"/>
    <xf numFmtId="0" fontId="8" fillId="3" borderId="11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6" xfId="0" applyBorder="1"/>
    <xf numFmtId="166" fontId="0" fillId="0" borderId="20" xfId="0" applyNumberFormat="1" applyFill="1" applyBorder="1"/>
    <xf numFmtId="0" fontId="0" fillId="0" borderId="37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89"/>
  <sheetViews>
    <sheetView tabSelected="1" zoomScale="80" zoomScaleNormal="8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D77" sqref="D77:F77"/>
    </sheetView>
  </sheetViews>
  <sheetFormatPr defaultRowHeight="14.4" outlineLevelCol="1" x14ac:dyDescent="0.3"/>
  <cols>
    <col min="1" max="1" width="23.5546875" customWidth="1"/>
    <col min="2" max="2" width="19.33203125" customWidth="1" outlineLevel="1"/>
    <col min="3" max="5" width="11.6640625" customWidth="1" outlineLevel="1"/>
    <col min="6" max="6" width="60.88671875" customWidth="1" outlineLevel="1"/>
    <col min="7" max="7" width="13" customWidth="1" outlineLevel="1"/>
    <col min="8" max="9" width="11.6640625" customWidth="1" outlineLevel="1"/>
    <col min="10" max="10" width="22.33203125" customWidth="1" outlineLevel="1"/>
    <col min="11" max="11" width="11.6640625" customWidth="1" outlineLevel="1"/>
    <col min="12" max="12" width="18" customWidth="1" outlineLevel="1"/>
    <col min="13" max="21" width="16.44140625" customWidth="1" outlineLevel="1"/>
    <col min="22" max="22" width="14.5546875" customWidth="1" outlineLevel="1"/>
    <col min="23" max="23" width="29.5546875" customWidth="1" outlineLevel="1"/>
    <col min="24" max="37" width="14.5546875" customWidth="1" outlineLevel="1"/>
    <col min="38" max="38" width="14.33203125" customWidth="1" outlineLevel="1"/>
    <col min="39" max="39" width="14.6640625" customWidth="1" outlineLevel="1"/>
    <col min="40" max="40" width="11.6640625" customWidth="1" outlineLevel="1"/>
    <col min="41" max="41" width="14.5546875" customWidth="1" outlineLevel="1"/>
    <col min="42" max="42" width="16.6640625" customWidth="1" outlineLevel="1"/>
    <col min="43" max="43" width="11.6640625" customWidth="1" outlineLevel="1"/>
    <col min="44" max="44" width="15.6640625" customWidth="1" outlineLevel="1"/>
    <col min="49" max="49" width="13.6640625" customWidth="1"/>
    <col min="248" max="248" width="3.6640625" customWidth="1"/>
    <col min="249" max="249" width="30.6640625" customWidth="1"/>
    <col min="250" max="250" width="8.33203125" bestFit="1" customWidth="1"/>
    <col min="251" max="251" width="26.6640625" customWidth="1"/>
    <col min="252" max="252" width="16.33203125" bestFit="1" customWidth="1"/>
    <col min="253" max="253" width="31.6640625" customWidth="1"/>
    <col min="254" max="254" width="22.6640625" bestFit="1" customWidth="1"/>
    <col min="255" max="255" width="12.33203125" bestFit="1" customWidth="1"/>
    <col min="256" max="256" width="19.6640625" bestFit="1" customWidth="1"/>
    <col min="257" max="257" width="12.6640625" bestFit="1" customWidth="1"/>
    <col min="258" max="258" width="11.33203125" customWidth="1"/>
    <col min="504" max="504" width="3.6640625" customWidth="1"/>
    <col min="505" max="505" width="30.6640625" customWidth="1"/>
    <col min="506" max="506" width="8.33203125" bestFit="1" customWidth="1"/>
    <col min="507" max="507" width="26.6640625" customWidth="1"/>
    <col min="508" max="508" width="16.33203125" bestFit="1" customWidth="1"/>
    <col min="509" max="509" width="31.6640625" customWidth="1"/>
    <col min="510" max="510" width="22.6640625" bestFit="1" customWidth="1"/>
    <col min="511" max="511" width="12.33203125" bestFit="1" customWidth="1"/>
    <col min="512" max="512" width="19.6640625" bestFit="1" customWidth="1"/>
    <col min="513" max="513" width="12.6640625" bestFit="1" customWidth="1"/>
    <col min="514" max="514" width="11.33203125" customWidth="1"/>
    <col min="760" max="760" width="3.6640625" customWidth="1"/>
    <col min="761" max="761" width="30.6640625" customWidth="1"/>
    <col min="762" max="762" width="8.33203125" bestFit="1" customWidth="1"/>
    <col min="763" max="763" width="26.6640625" customWidth="1"/>
    <col min="764" max="764" width="16.33203125" bestFit="1" customWidth="1"/>
    <col min="765" max="765" width="31.6640625" customWidth="1"/>
    <col min="766" max="766" width="22.6640625" bestFit="1" customWidth="1"/>
    <col min="767" max="767" width="12.33203125" bestFit="1" customWidth="1"/>
    <col min="768" max="768" width="19.6640625" bestFit="1" customWidth="1"/>
    <col min="769" max="769" width="12.6640625" bestFit="1" customWidth="1"/>
    <col min="770" max="770" width="11.33203125" customWidth="1"/>
    <col min="1016" max="1016" width="3.6640625" customWidth="1"/>
    <col min="1017" max="1017" width="30.6640625" customWidth="1"/>
    <col min="1018" max="1018" width="8.33203125" bestFit="1" customWidth="1"/>
    <col min="1019" max="1019" width="26.6640625" customWidth="1"/>
    <col min="1020" max="1020" width="16.33203125" bestFit="1" customWidth="1"/>
    <col min="1021" max="1021" width="31.6640625" customWidth="1"/>
    <col min="1022" max="1022" width="22.6640625" bestFit="1" customWidth="1"/>
    <col min="1023" max="1023" width="12.33203125" bestFit="1" customWidth="1"/>
    <col min="1024" max="1024" width="19.6640625" bestFit="1" customWidth="1"/>
    <col min="1025" max="1025" width="12.6640625" bestFit="1" customWidth="1"/>
    <col min="1026" max="1026" width="11.33203125" customWidth="1"/>
    <col min="1272" max="1272" width="3.6640625" customWidth="1"/>
    <col min="1273" max="1273" width="30.6640625" customWidth="1"/>
    <col min="1274" max="1274" width="8.33203125" bestFit="1" customWidth="1"/>
    <col min="1275" max="1275" width="26.6640625" customWidth="1"/>
    <col min="1276" max="1276" width="16.33203125" bestFit="1" customWidth="1"/>
    <col min="1277" max="1277" width="31.6640625" customWidth="1"/>
    <col min="1278" max="1278" width="22.6640625" bestFit="1" customWidth="1"/>
    <col min="1279" max="1279" width="12.33203125" bestFit="1" customWidth="1"/>
    <col min="1280" max="1280" width="19.6640625" bestFit="1" customWidth="1"/>
    <col min="1281" max="1281" width="12.6640625" bestFit="1" customWidth="1"/>
    <col min="1282" max="1282" width="11.33203125" customWidth="1"/>
    <col min="1528" max="1528" width="3.6640625" customWidth="1"/>
    <col min="1529" max="1529" width="30.6640625" customWidth="1"/>
    <col min="1530" max="1530" width="8.33203125" bestFit="1" customWidth="1"/>
    <col min="1531" max="1531" width="26.6640625" customWidth="1"/>
    <col min="1532" max="1532" width="16.33203125" bestFit="1" customWidth="1"/>
    <col min="1533" max="1533" width="31.6640625" customWidth="1"/>
    <col min="1534" max="1534" width="22.6640625" bestFit="1" customWidth="1"/>
    <col min="1535" max="1535" width="12.33203125" bestFit="1" customWidth="1"/>
    <col min="1536" max="1536" width="19.6640625" bestFit="1" customWidth="1"/>
    <col min="1537" max="1537" width="12.6640625" bestFit="1" customWidth="1"/>
    <col min="1538" max="1538" width="11.33203125" customWidth="1"/>
    <col min="1784" max="1784" width="3.6640625" customWidth="1"/>
    <col min="1785" max="1785" width="30.6640625" customWidth="1"/>
    <col min="1786" max="1786" width="8.33203125" bestFit="1" customWidth="1"/>
    <col min="1787" max="1787" width="26.6640625" customWidth="1"/>
    <col min="1788" max="1788" width="16.33203125" bestFit="1" customWidth="1"/>
    <col min="1789" max="1789" width="31.6640625" customWidth="1"/>
    <col min="1790" max="1790" width="22.6640625" bestFit="1" customWidth="1"/>
    <col min="1791" max="1791" width="12.33203125" bestFit="1" customWidth="1"/>
    <col min="1792" max="1792" width="19.6640625" bestFit="1" customWidth="1"/>
    <col min="1793" max="1793" width="12.6640625" bestFit="1" customWidth="1"/>
    <col min="1794" max="1794" width="11.33203125" customWidth="1"/>
    <col min="2040" max="2040" width="3.6640625" customWidth="1"/>
    <col min="2041" max="2041" width="30.6640625" customWidth="1"/>
    <col min="2042" max="2042" width="8.33203125" bestFit="1" customWidth="1"/>
    <col min="2043" max="2043" width="26.6640625" customWidth="1"/>
    <col min="2044" max="2044" width="16.33203125" bestFit="1" customWidth="1"/>
    <col min="2045" max="2045" width="31.6640625" customWidth="1"/>
    <col min="2046" max="2046" width="22.6640625" bestFit="1" customWidth="1"/>
    <col min="2047" max="2047" width="12.33203125" bestFit="1" customWidth="1"/>
    <col min="2048" max="2048" width="19.6640625" bestFit="1" customWidth="1"/>
    <col min="2049" max="2049" width="12.6640625" bestFit="1" customWidth="1"/>
    <col min="2050" max="2050" width="11.33203125" customWidth="1"/>
    <col min="2296" max="2296" width="3.6640625" customWidth="1"/>
    <col min="2297" max="2297" width="30.6640625" customWidth="1"/>
    <col min="2298" max="2298" width="8.33203125" bestFit="1" customWidth="1"/>
    <col min="2299" max="2299" width="26.6640625" customWidth="1"/>
    <col min="2300" max="2300" width="16.33203125" bestFit="1" customWidth="1"/>
    <col min="2301" max="2301" width="31.6640625" customWidth="1"/>
    <col min="2302" max="2302" width="22.6640625" bestFit="1" customWidth="1"/>
    <col min="2303" max="2303" width="12.33203125" bestFit="1" customWidth="1"/>
    <col min="2304" max="2304" width="19.6640625" bestFit="1" customWidth="1"/>
    <col min="2305" max="2305" width="12.6640625" bestFit="1" customWidth="1"/>
    <col min="2306" max="2306" width="11.33203125" customWidth="1"/>
    <col min="2552" max="2552" width="3.6640625" customWidth="1"/>
    <col min="2553" max="2553" width="30.6640625" customWidth="1"/>
    <col min="2554" max="2554" width="8.33203125" bestFit="1" customWidth="1"/>
    <col min="2555" max="2555" width="26.6640625" customWidth="1"/>
    <col min="2556" max="2556" width="16.33203125" bestFit="1" customWidth="1"/>
    <col min="2557" max="2557" width="31.6640625" customWidth="1"/>
    <col min="2558" max="2558" width="22.6640625" bestFit="1" customWidth="1"/>
    <col min="2559" max="2559" width="12.33203125" bestFit="1" customWidth="1"/>
    <col min="2560" max="2560" width="19.6640625" bestFit="1" customWidth="1"/>
    <col min="2561" max="2561" width="12.6640625" bestFit="1" customWidth="1"/>
    <col min="2562" max="2562" width="11.33203125" customWidth="1"/>
    <col min="2808" max="2808" width="3.6640625" customWidth="1"/>
    <col min="2809" max="2809" width="30.6640625" customWidth="1"/>
    <col min="2810" max="2810" width="8.33203125" bestFit="1" customWidth="1"/>
    <col min="2811" max="2811" width="26.6640625" customWidth="1"/>
    <col min="2812" max="2812" width="16.33203125" bestFit="1" customWidth="1"/>
    <col min="2813" max="2813" width="31.6640625" customWidth="1"/>
    <col min="2814" max="2814" width="22.6640625" bestFit="1" customWidth="1"/>
    <col min="2815" max="2815" width="12.33203125" bestFit="1" customWidth="1"/>
    <col min="2816" max="2816" width="19.6640625" bestFit="1" customWidth="1"/>
    <col min="2817" max="2817" width="12.6640625" bestFit="1" customWidth="1"/>
    <col min="2818" max="2818" width="11.33203125" customWidth="1"/>
    <col min="3064" max="3064" width="3.6640625" customWidth="1"/>
    <col min="3065" max="3065" width="30.6640625" customWidth="1"/>
    <col min="3066" max="3066" width="8.33203125" bestFit="1" customWidth="1"/>
    <col min="3067" max="3067" width="26.6640625" customWidth="1"/>
    <col min="3068" max="3068" width="16.33203125" bestFit="1" customWidth="1"/>
    <col min="3069" max="3069" width="31.6640625" customWidth="1"/>
    <col min="3070" max="3070" width="22.6640625" bestFit="1" customWidth="1"/>
    <col min="3071" max="3071" width="12.33203125" bestFit="1" customWidth="1"/>
    <col min="3072" max="3072" width="19.6640625" bestFit="1" customWidth="1"/>
    <col min="3073" max="3073" width="12.6640625" bestFit="1" customWidth="1"/>
    <col min="3074" max="3074" width="11.33203125" customWidth="1"/>
    <col min="3320" max="3320" width="3.6640625" customWidth="1"/>
    <col min="3321" max="3321" width="30.6640625" customWidth="1"/>
    <col min="3322" max="3322" width="8.33203125" bestFit="1" customWidth="1"/>
    <col min="3323" max="3323" width="26.6640625" customWidth="1"/>
    <col min="3324" max="3324" width="16.33203125" bestFit="1" customWidth="1"/>
    <col min="3325" max="3325" width="31.6640625" customWidth="1"/>
    <col min="3326" max="3326" width="22.6640625" bestFit="1" customWidth="1"/>
    <col min="3327" max="3327" width="12.33203125" bestFit="1" customWidth="1"/>
    <col min="3328" max="3328" width="19.6640625" bestFit="1" customWidth="1"/>
    <col min="3329" max="3329" width="12.6640625" bestFit="1" customWidth="1"/>
    <col min="3330" max="3330" width="11.33203125" customWidth="1"/>
    <col min="3576" max="3576" width="3.6640625" customWidth="1"/>
    <col min="3577" max="3577" width="30.6640625" customWidth="1"/>
    <col min="3578" max="3578" width="8.33203125" bestFit="1" customWidth="1"/>
    <col min="3579" max="3579" width="26.6640625" customWidth="1"/>
    <col min="3580" max="3580" width="16.33203125" bestFit="1" customWidth="1"/>
    <col min="3581" max="3581" width="31.6640625" customWidth="1"/>
    <col min="3582" max="3582" width="22.6640625" bestFit="1" customWidth="1"/>
    <col min="3583" max="3583" width="12.33203125" bestFit="1" customWidth="1"/>
    <col min="3584" max="3584" width="19.6640625" bestFit="1" customWidth="1"/>
    <col min="3585" max="3585" width="12.6640625" bestFit="1" customWidth="1"/>
    <col min="3586" max="3586" width="11.33203125" customWidth="1"/>
    <col min="3832" max="3832" width="3.6640625" customWidth="1"/>
    <col min="3833" max="3833" width="30.6640625" customWidth="1"/>
    <col min="3834" max="3834" width="8.33203125" bestFit="1" customWidth="1"/>
    <col min="3835" max="3835" width="26.6640625" customWidth="1"/>
    <col min="3836" max="3836" width="16.33203125" bestFit="1" customWidth="1"/>
    <col min="3837" max="3837" width="31.6640625" customWidth="1"/>
    <col min="3838" max="3838" width="22.6640625" bestFit="1" customWidth="1"/>
    <col min="3839" max="3839" width="12.33203125" bestFit="1" customWidth="1"/>
    <col min="3840" max="3840" width="19.6640625" bestFit="1" customWidth="1"/>
    <col min="3841" max="3841" width="12.6640625" bestFit="1" customWidth="1"/>
    <col min="3842" max="3842" width="11.33203125" customWidth="1"/>
    <col min="4088" max="4088" width="3.6640625" customWidth="1"/>
    <col min="4089" max="4089" width="30.6640625" customWidth="1"/>
    <col min="4090" max="4090" width="8.33203125" bestFit="1" customWidth="1"/>
    <col min="4091" max="4091" width="26.6640625" customWidth="1"/>
    <col min="4092" max="4092" width="16.33203125" bestFit="1" customWidth="1"/>
    <col min="4093" max="4093" width="31.6640625" customWidth="1"/>
    <col min="4094" max="4094" width="22.6640625" bestFit="1" customWidth="1"/>
    <col min="4095" max="4095" width="12.33203125" bestFit="1" customWidth="1"/>
    <col min="4096" max="4096" width="19.6640625" bestFit="1" customWidth="1"/>
    <col min="4097" max="4097" width="12.6640625" bestFit="1" customWidth="1"/>
    <col min="4098" max="4098" width="11.33203125" customWidth="1"/>
    <col min="4344" max="4344" width="3.6640625" customWidth="1"/>
    <col min="4345" max="4345" width="30.6640625" customWidth="1"/>
    <col min="4346" max="4346" width="8.33203125" bestFit="1" customWidth="1"/>
    <col min="4347" max="4347" width="26.6640625" customWidth="1"/>
    <col min="4348" max="4348" width="16.33203125" bestFit="1" customWidth="1"/>
    <col min="4349" max="4349" width="31.6640625" customWidth="1"/>
    <col min="4350" max="4350" width="22.6640625" bestFit="1" customWidth="1"/>
    <col min="4351" max="4351" width="12.33203125" bestFit="1" customWidth="1"/>
    <col min="4352" max="4352" width="19.6640625" bestFit="1" customWidth="1"/>
    <col min="4353" max="4353" width="12.6640625" bestFit="1" customWidth="1"/>
    <col min="4354" max="4354" width="11.33203125" customWidth="1"/>
    <col min="4600" max="4600" width="3.6640625" customWidth="1"/>
    <col min="4601" max="4601" width="30.6640625" customWidth="1"/>
    <col min="4602" max="4602" width="8.33203125" bestFit="1" customWidth="1"/>
    <col min="4603" max="4603" width="26.6640625" customWidth="1"/>
    <col min="4604" max="4604" width="16.33203125" bestFit="1" customWidth="1"/>
    <col min="4605" max="4605" width="31.6640625" customWidth="1"/>
    <col min="4606" max="4606" width="22.6640625" bestFit="1" customWidth="1"/>
    <col min="4607" max="4607" width="12.33203125" bestFit="1" customWidth="1"/>
    <col min="4608" max="4608" width="19.6640625" bestFit="1" customWidth="1"/>
    <col min="4609" max="4609" width="12.6640625" bestFit="1" customWidth="1"/>
    <col min="4610" max="4610" width="11.33203125" customWidth="1"/>
    <col min="4856" max="4856" width="3.6640625" customWidth="1"/>
    <col min="4857" max="4857" width="30.6640625" customWidth="1"/>
    <col min="4858" max="4858" width="8.33203125" bestFit="1" customWidth="1"/>
    <col min="4859" max="4859" width="26.6640625" customWidth="1"/>
    <col min="4860" max="4860" width="16.33203125" bestFit="1" customWidth="1"/>
    <col min="4861" max="4861" width="31.6640625" customWidth="1"/>
    <col min="4862" max="4862" width="22.6640625" bestFit="1" customWidth="1"/>
    <col min="4863" max="4863" width="12.33203125" bestFit="1" customWidth="1"/>
    <col min="4864" max="4864" width="19.6640625" bestFit="1" customWidth="1"/>
    <col min="4865" max="4865" width="12.6640625" bestFit="1" customWidth="1"/>
    <col min="4866" max="4866" width="11.33203125" customWidth="1"/>
    <col min="5112" max="5112" width="3.6640625" customWidth="1"/>
    <col min="5113" max="5113" width="30.6640625" customWidth="1"/>
    <col min="5114" max="5114" width="8.33203125" bestFit="1" customWidth="1"/>
    <col min="5115" max="5115" width="26.6640625" customWidth="1"/>
    <col min="5116" max="5116" width="16.33203125" bestFit="1" customWidth="1"/>
    <col min="5117" max="5117" width="31.6640625" customWidth="1"/>
    <col min="5118" max="5118" width="22.6640625" bestFit="1" customWidth="1"/>
    <col min="5119" max="5119" width="12.33203125" bestFit="1" customWidth="1"/>
    <col min="5120" max="5120" width="19.6640625" bestFit="1" customWidth="1"/>
    <col min="5121" max="5121" width="12.6640625" bestFit="1" customWidth="1"/>
    <col min="5122" max="5122" width="11.33203125" customWidth="1"/>
    <col min="5368" max="5368" width="3.6640625" customWidth="1"/>
    <col min="5369" max="5369" width="30.6640625" customWidth="1"/>
    <col min="5370" max="5370" width="8.33203125" bestFit="1" customWidth="1"/>
    <col min="5371" max="5371" width="26.6640625" customWidth="1"/>
    <col min="5372" max="5372" width="16.33203125" bestFit="1" customWidth="1"/>
    <col min="5373" max="5373" width="31.6640625" customWidth="1"/>
    <col min="5374" max="5374" width="22.6640625" bestFit="1" customWidth="1"/>
    <col min="5375" max="5375" width="12.33203125" bestFit="1" customWidth="1"/>
    <col min="5376" max="5376" width="19.6640625" bestFit="1" customWidth="1"/>
    <col min="5377" max="5377" width="12.6640625" bestFit="1" customWidth="1"/>
    <col min="5378" max="5378" width="11.33203125" customWidth="1"/>
    <col min="5624" max="5624" width="3.6640625" customWidth="1"/>
    <col min="5625" max="5625" width="30.6640625" customWidth="1"/>
    <col min="5626" max="5626" width="8.33203125" bestFit="1" customWidth="1"/>
    <col min="5627" max="5627" width="26.6640625" customWidth="1"/>
    <col min="5628" max="5628" width="16.33203125" bestFit="1" customWidth="1"/>
    <col min="5629" max="5629" width="31.6640625" customWidth="1"/>
    <col min="5630" max="5630" width="22.6640625" bestFit="1" customWidth="1"/>
    <col min="5631" max="5631" width="12.33203125" bestFit="1" customWidth="1"/>
    <col min="5632" max="5632" width="19.6640625" bestFit="1" customWidth="1"/>
    <col min="5633" max="5633" width="12.6640625" bestFit="1" customWidth="1"/>
    <col min="5634" max="5634" width="11.33203125" customWidth="1"/>
    <col min="5880" max="5880" width="3.6640625" customWidth="1"/>
    <col min="5881" max="5881" width="30.6640625" customWidth="1"/>
    <col min="5882" max="5882" width="8.33203125" bestFit="1" customWidth="1"/>
    <col min="5883" max="5883" width="26.6640625" customWidth="1"/>
    <col min="5884" max="5884" width="16.33203125" bestFit="1" customWidth="1"/>
    <col min="5885" max="5885" width="31.6640625" customWidth="1"/>
    <col min="5886" max="5886" width="22.6640625" bestFit="1" customWidth="1"/>
    <col min="5887" max="5887" width="12.33203125" bestFit="1" customWidth="1"/>
    <col min="5888" max="5888" width="19.6640625" bestFit="1" customWidth="1"/>
    <col min="5889" max="5889" width="12.6640625" bestFit="1" customWidth="1"/>
    <col min="5890" max="5890" width="11.33203125" customWidth="1"/>
    <col min="6136" max="6136" width="3.6640625" customWidth="1"/>
    <col min="6137" max="6137" width="30.6640625" customWidth="1"/>
    <col min="6138" max="6138" width="8.33203125" bestFit="1" customWidth="1"/>
    <col min="6139" max="6139" width="26.6640625" customWidth="1"/>
    <col min="6140" max="6140" width="16.33203125" bestFit="1" customWidth="1"/>
    <col min="6141" max="6141" width="31.6640625" customWidth="1"/>
    <col min="6142" max="6142" width="22.6640625" bestFit="1" customWidth="1"/>
    <col min="6143" max="6143" width="12.33203125" bestFit="1" customWidth="1"/>
    <col min="6144" max="6144" width="19.6640625" bestFit="1" customWidth="1"/>
    <col min="6145" max="6145" width="12.6640625" bestFit="1" customWidth="1"/>
    <col min="6146" max="6146" width="11.33203125" customWidth="1"/>
    <col min="6392" max="6392" width="3.6640625" customWidth="1"/>
    <col min="6393" max="6393" width="30.6640625" customWidth="1"/>
    <col min="6394" max="6394" width="8.33203125" bestFit="1" customWidth="1"/>
    <col min="6395" max="6395" width="26.6640625" customWidth="1"/>
    <col min="6396" max="6396" width="16.33203125" bestFit="1" customWidth="1"/>
    <col min="6397" max="6397" width="31.6640625" customWidth="1"/>
    <col min="6398" max="6398" width="22.6640625" bestFit="1" customWidth="1"/>
    <col min="6399" max="6399" width="12.33203125" bestFit="1" customWidth="1"/>
    <col min="6400" max="6400" width="19.6640625" bestFit="1" customWidth="1"/>
    <col min="6401" max="6401" width="12.6640625" bestFit="1" customWidth="1"/>
    <col min="6402" max="6402" width="11.33203125" customWidth="1"/>
    <col min="6648" max="6648" width="3.6640625" customWidth="1"/>
    <col min="6649" max="6649" width="30.6640625" customWidth="1"/>
    <col min="6650" max="6650" width="8.33203125" bestFit="1" customWidth="1"/>
    <col min="6651" max="6651" width="26.6640625" customWidth="1"/>
    <col min="6652" max="6652" width="16.33203125" bestFit="1" customWidth="1"/>
    <col min="6653" max="6653" width="31.6640625" customWidth="1"/>
    <col min="6654" max="6654" width="22.6640625" bestFit="1" customWidth="1"/>
    <col min="6655" max="6655" width="12.33203125" bestFit="1" customWidth="1"/>
    <col min="6656" max="6656" width="19.6640625" bestFit="1" customWidth="1"/>
    <col min="6657" max="6657" width="12.6640625" bestFit="1" customWidth="1"/>
    <col min="6658" max="6658" width="11.33203125" customWidth="1"/>
    <col min="6904" max="6904" width="3.6640625" customWidth="1"/>
    <col min="6905" max="6905" width="30.6640625" customWidth="1"/>
    <col min="6906" max="6906" width="8.33203125" bestFit="1" customWidth="1"/>
    <col min="6907" max="6907" width="26.6640625" customWidth="1"/>
    <col min="6908" max="6908" width="16.33203125" bestFit="1" customWidth="1"/>
    <col min="6909" max="6909" width="31.6640625" customWidth="1"/>
    <col min="6910" max="6910" width="22.6640625" bestFit="1" customWidth="1"/>
    <col min="6911" max="6911" width="12.33203125" bestFit="1" customWidth="1"/>
    <col min="6912" max="6912" width="19.6640625" bestFit="1" customWidth="1"/>
    <col min="6913" max="6913" width="12.6640625" bestFit="1" customWidth="1"/>
    <col min="6914" max="6914" width="11.33203125" customWidth="1"/>
    <col min="7160" max="7160" width="3.6640625" customWidth="1"/>
    <col min="7161" max="7161" width="30.6640625" customWidth="1"/>
    <col min="7162" max="7162" width="8.33203125" bestFit="1" customWidth="1"/>
    <col min="7163" max="7163" width="26.6640625" customWidth="1"/>
    <col min="7164" max="7164" width="16.33203125" bestFit="1" customWidth="1"/>
    <col min="7165" max="7165" width="31.6640625" customWidth="1"/>
    <col min="7166" max="7166" width="22.6640625" bestFit="1" customWidth="1"/>
    <col min="7167" max="7167" width="12.33203125" bestFit="1" customWidth="1"/>
    <col min="7168" max="7168" width="19.6640625" bestFit="1" customWidth="1"/>
    <col min="7169" max="7169" width="12.6640625" bestFit="1" customWidth="1"/>
    <col min="7170" max="7170" width="11.33203125" customWidth="1"/>
    <col min="7416" max="7416" width="3.6640625" customWidth="1"/>
    <col min="7417" max="7417" width="30.6640625" customWidth="1"/>
    <col min="7418" max="7418" width="8.33203125" bestFit="1" customWidth="1"/>
    <col min="7419" max="7419" width="26.6640625" customWidth="1"/>
    <col min="7420" max="7420" width="16.33203125" bestFit="1" customWidth="1"/>
    <col min="7421" max="7421" width="31.6640625" customWidth="1"/>
    <col min="7422" max="7422" width="22.6640625" bestFit="1" customWidth="1"/>
    <col min="7423" max="7423" width="12.33203125" bestFit="1" customWidth="1"/>
    <col min="7424" max="7424" width="19.6640625" bestFit="1" customWidth="1"/>
    <col min="7425" max="7425" width="12.6640625" bestFit="1" customWidth="1"/>
    <col min="7426" max="7426" width="11.33203125" customWidth="1"/>
    <col min="7672" max="7672" width="3.6640625" customWidth="1"/>
    <col min="7673" max="7673" width="30.6640625" customWidth="1"/>
    <col min="7674" max="7674" width="8.33203125" bestFit="1" customWidth="1"/>
    <col min="7675" max="7675" width="26.6640625" customWidth="1"/>
    <col min="7676" max="7676" width="16.33203125" bestFit="1" customWidth="1"/>
    <col min="7677" max="7677" width="31.6640625" customWidth="1"/>
    <col min="7678" max="7678" width="22.6640625" bestFit="1" customWidth="1"/>
    <col min="7679" max="7679" width="12.33203125" bestFit="1" customWidth="1"/>
    <col min="7680" max="7680" width="19.6640625" bestFit="1" customWidth="1"/>
    <col min="7681" max="7681" width="12.6640625" bestFit="1" customWidth="1"/>
    <col min="7682" max="7682" width="11.33203125" customWidth="1"/>
    <col min="7928" max="7928" width="3.6640625" customWidth="1"/>
    <col min="7929" max="7929" width="30.6640625" customWidth="1"/>
    <col min="7930" max="7930" width="8.33203125" bestFit="1" customWidth="1"/>
    <col min="7931" max="7931" width="26.6640625" customWidth="1"/>
    <col min="7932" max="7932" width="16.33203125" bestFit="1" customWidth="1"/>
    <col min="7933" max="7933" width="31.6640625" customWidth="1"/>
    <col min="7934" max="7934" width="22.6640625" bestFit="1" customWidth="1"/>
    <col min="7935" max="7935" width="12.33203125" bestFit="1" customWidth="1"/>
    <col min="7936" max="7936" width="19.6640625" bestFit="1" customWidth="1"/>
    <col min="7937" max="7937" width="12.6640625" bestFit="1" customWidth="1"/>
    <col min="7938" max="7938" width="11.33203125" customWidth="1"/>
    <col min="8184" max="8184" width="3.6640625" customWidth="1"/>
    <col min="8185" max="8185" width="30.6640625" customWidth="1"/>
    <col min="8186" max="8186" width="8.33203125" bestFit="1" customWidth="1"/>
    <col min="8187" max="8187" width="26.6640625" customWidth="1"/>
    <col min="8188" max="8188" width="16.33203125" bestFit="1" customWidth="1"/>
    <col min="8189" max="8189" width="31.6640625" customWidth="1"/>
    <col min="8190" max="8190" width="22.6640625" bestFit="1" customWidth="1"/>
    <col min="8191" max="8191" width="12.33203125" bestFit="1" customWidth="1"/>
    <col min="8192" max="8192" width="19.6640625" bestFit="1" customWidth="1"/>
    <col min="8193" max="8193" width="12.6640625" bestFit="1" customWidth="1"/>
    <col min="8194" max="8194" width="11.33203125" customWidth="1"/>
    <col min="8440" max="8440" width="3.6640625" customWidth="1"/>
    <col min="8441" max="8441" width="30.6640625" customWidth="1"/>
    <col min="8442" max="8442" width="8.33203125" bestFit="1" customWidth="1"/>
    <col min="8443" max="8443" width="26.6640625" customWidth="1"/>
    <col min="8444" max="8444" width="16.33203125" bestFit="1" customWidth="1"/>
    <col min="8445" max="8445" width="31.6640625" customWidth="1"/>
    <col min="8446" max="8446" width="22.6640625" bestFit="1" customWidth="1"/>
    <col min="8447" max="8447" width="12.33203125" bestFit="1" customWidth="1"/>
    <col min="8448" max="8448" width="19.6640625" bestFit="1" customWidth="1"/>
    <col min="8449" max="8449" width="12.6640625" bestFit="1" customWidth="1"/>
    <col min="8450" max="8450" width="11.33203125" customWidth="1"/>
    <col min="8696" max="8696" width="3.6640625" customWidth="1"/>
    <col min="8697" max="8697" width="30.6640625" customWidth="1"/>
    <col min="8698" max="8698" width="8.33203125" bestFit="1" customWidth="1"/>
    <col min="8699" max="8699" width="26.6640625" customWidth="1"/>
    <col min="8700" max="8700" width="16.33203125" bestFit="1" customWidth="1"/>
    <col min="8701" max="8701" width="31.6640625" customWidth="1"/>
    <col min="8702" max="8702" width="22.6640625" bestFit="1" customWidth="1"/>
    <col min="8703" max="8703" width="12.33203125" bestFit="1" customWidth="1"/>
    <col min="8704" max="8704" width="19.6640625" bestFit="1" customWidth="1"/>
    <col min="8705" max="8705" width="12.6640625" bestFit="1" customWidth="1"/>
    <col min="8706" max="8706" width="11.33203125" customWidth="1"/>
    <col min="8952" max="8952" width="3.6640625" customWidth="1"/>
    <col min="8953" max="8953" width="30.6640625" customWidth="1"/>
    <col min="8954" max="8954" width="8.33203125" bestFit="1" customWidth="1"/>
    <col min="8955" max="8955" width="26.6640625" customWidth="1"/>
    <col min="8956" max="8956" width="16.33203125" bestFit="1" customWidth="1"/>
    <col min="8957" max="8957" width="31.6640625" customWidth="1"/>
    <col min="8958" max="8958" width="22.6640625" bestFit="1" customWidth="1"/>
    <col min="8959" max="8959" width="12.33203125" bestFit="1" customWidth="1"/>
    <col min="8960" max="8960" width="19.6640625" bestFit="1" customWidth="1"/>
    <col min="8961" max="8961" width="12.6640625" bestFit="1" customWidth="1"/>
    <col min="8962" max="8962" width="11.33203125" customWidth="1"/>
    <col min="9208" max="9208" width="3.6640625" customWidth="1"/>
    <col min="9209" max="9209" width="30.6640625" customWidth="1"/>
    <col min="9210" max="9210" width="8.33203125" bestFit="1" customWidth="1"/>
    <col min="9211" max="9211" width="26.6640625" customWidth="1"/>
    <col min="9212" max="9212" width="16.33203125" bestFit="1" customWidth="1"/>
    <col min="9213" max="9213" width="31.6640625" customWidth="1"/>
    <col min="9214" max="9214" width="22.6640625" bestFit="1" customWidth="1"/>
    <col min="9215" max="9215" width="12.33203125" bestFit="1" customWidth="1"/>
    <col min="9216" max="9216" width="19.6640625" bestFit="1" customWidth="1"/>
    <col min="9217" max="9217" width="12.6640625" bestFit="1" customWidth="1"/>
    <col min="9218" max="9218" width="11.33203125" customWidth="1"/>
    <col min="9464" max="9464" width="3.6640625" customWidth="1"/>
    <col min="9465" max="9465" width="30.6640625" customWidth="1"/>
    <col min="9466" max="9466" width="8.33203125" bestFit="1" customWidth="1"/>
    <col min="9467" max="9467" width="26.6640625" customWidth="1"/>
    <col min="9468" max="9468" width="16.33203125" bestFit="1" customWidth="1"/>
    <col min="9469" max="9469" width="31.6640625" customWidth="1"/>
    <col min="9470" max="9470" width="22.6640625" bestFit="1" customWidth="1"/>
    <col min="9471" max="9471" width="12.33203125" bestFit="1" customWidth="1"/>
    <col min="9472" max="9472" width="19.6640625" bestFit="1" customWidth="1"/>
    <col min="9473" max="9473" width="12.6640625" bestFit="1" customWidth="1"/>
    <col min="9474" max="9474" width="11.33203125" customWidth="1"/>
    <col min="9720" max="9720" width="3.6640625" customWidth="1"/>
    <col min="9721" max="9721" width="30.6640625" customWidth="1"/>
    <col min="9722" max="9722" width="8.33203125" bestFit="1" customWidth="1"/>
    <col min="9723" max="9723" width="26.6640625" customWidth="1"/>
    <col min="9724" max="9724" width="16.33203125" bestFit="1" customWidth="1"/>
    <col min="9725" max="9725" width="31.6640625" customWidth="1"/>
    <col min="9726" max="9726" width="22.6640625" bestFit="1" customWidth="1"/>
    <col min="9727" max="9727" width="12.33203125" bestFit="1" customWidth="1"/>
    <col min="9728" max="9728" width="19.6640625" bestFit="1" customWidth="1"/>
    <col min="9729" max="9729" width="12.6640625" bestFit="1" customWidth="1"/>
    <col min="9730" max="9730" width="11.33203125" customWidth="1"/>
    <col min="9976" max="9976" width="3.6640625" customWidth="1"/>
    <col min="9977" max="9977" width="30.6640625" customWidth="1"/>
    <col min="9978" max="9978" width="8.33203125" bestFit="1" customWidth="1"/>
    <col min="9979" max="9979" width="26.6640625" customWidth="1"/>
    <col min="9980" max="9980" width="16.33203125" bestFit="1" customWidth="1"/>
    <col min="9981" max="9981" width="31.6640625" customWidth="1"/>
    <col min="9982" max="9982" width="22.6640625" bestFit="1" customWidth="1"/>
    <col min="9983" max="9983" width="12.33203125" bestFit="1" customWidth="1"/>
    <col min="9984" max="9984" width="19.6640625" bestFit="1" customWidth="1"/>
    <col min="9985" max="9985" width="12.6640625" bestFit="1" customWidth="1"/>
    <col min="9986" max="9986" width="11.33203125" customWidth="1"/>
    <col min="10232" max="10232" width="3.6640625" customWidth="1"/>
    <col min="10233" max="10233" width="30.6640625" customWidth="1"/>
    <col min="10234" max="10234" width="8.33203125" bestFit="1" customWidth="1"/>
    <col min="10235" max="10235" width="26.6640625" customWidth="1"/>
    <col min="10236" max="10236" width="16.33203125" bestFit="1" customWidth="1"/>
    <col min="10237" max="10237" width="31.6640625" customWidth="1"/>
    <col min="10238" max="10238" width="22.6640625" bestFit="1" customWidth="1"/>
    <col min="10239" max="10239" width="12.33203125" bestFit="1" customWidth="1"/>
    <col min="10240" max="10240" width="19.6640625" bestFit="1" customWidth="1"/>
    <col min="10241" max="10241" width="12.6640625" bestFit="1" customWidth="1"/>
    <col min="10242" max="10242" width="11.33203125" customWidth="1"/>
    <col min="10488" max="10488" width="3.6640625" customWidth="1"/>
    <col min="10489" max="10489" width="30.6640625" customWidth="1"/>
    <col min="10490" max="10490" width="8.33203125" bestFit="1" customWidth="1"/>
    <col min="10491" max="10491" width="26.6640625" customWidth="1"/>
    <col min="10492" max="10492" width="16.33203125" bestFit="1" customWidth="1"/>
    <col min="10493" max="10493" width="31.6640625" customWidth="1"/>
    <col min="10494" max="10494" width="22.6640625" bestFit="1" customWidth="1"/>
    <col min="10495" max="10495" width="12.33203125" bestFit="1" customWidth="1"/>
    <col min="10496" max="10496" width="19.6640625" bestFit="1" customWidth="1"/>
    <col min="10497" max="10497" width="12.6640625" bestFit="1" customWidth="1"/>
    <col min="10498" max="10498" width="11.33203125" customWidth="1"/>
    <col min="10744" max="10744" width="3.6640625" customWidth="1"/>
    <col min="10745" max="10745" width="30.6640625" customWidth="1"/>
    <col min="10746" max="10746" width="8.33203125" bestFit="1" customWidth="1"/>
    <col min="10747" max="10747" width="26.6640625" customWidth="1"/>
    <col min="10748" max="10748" width="16.33203125" bestFit="1" customWidth="1"/>
    <col min="10749" max="10749" width="31.6640625" customWidth="1"/>
    <col min="10750" max="10750" width="22.6640625" bestFit="1" customWidth="1"/>
    <col min="10751" max="10751" width="12.33203125" bestFit="1" customWidth="1"/>
    <col min="10752" max="10752" width="19.6640625" bestFit="1" customWidth="1"/>
    <col min="10753" max="10753" width="12.6640625" bestFit="1" customWidth="1"/>
    <col min="10754" max="10754" width="11.33203125" customWidth="1"/>
    <col min="11000" max="11000" width="3.6640625" customWidth="1"/>
    <col min="11001" max="11001" width="30.6640625" customWidth="1"/>
    <col min="11002" max="11002" width="8.33203125" bestFit="1" customWidth="1"/>
    <col min="11003" max="11003" width="26.6640625" customWidth="1"/>
    <col min="11004" max="11004" width="16.33203125" bestFit="1" customWidth="1"/>
    <col min="11005" max="11005" width="31.6640625" customWidth="1"/>
    <col min="11006" max="11006" width="22.6640625" bestFit="1" customWidth="1"/>
    <col min="11007" max="11007" width="12.33203125" bestFit="1" customWidth="1"/>
    <col min="11008" max="11008" width="19.6640625" bestFit="1" customWidth="1"/>
    <col min="11009" max="11009" width="12.6640625" bestFit="1" customWidth="1"/>
    <col min="11010" max="11010" width="11.33203125" customWidth="1"/>
    <col min="11256" max="11256" width="3.6640625" customWidth="1"/>
    <col min="11257" max="11257" width="30.6640625" customWidth="1"/>
    <col min="11258" max="11258" width="8.33203125" bestFit="1" customWidth="1"/>
    <col min="11259" max="11259" width="26.6640625" customWidth="1"/>
    <col min="11260" max="11260" width="16.33203125" bestFit="1" customWidth="1"/>
    <col min="11261" max="11261" width="31.6640625" customWidth="1"/>
    <col min="11262" max="11262" width="22.6640625" bestFit="1" customWidth="1"/>
    <col min="11263" max="11263" width="12.33203125" bestFit="1" customWidth="1"/>
    <col min="11264" max="11264" width="19.6640625" bestFit="1" customWidth="1"/>
    <col min="11265" max="11265" width="12.6640625" bestFit="1" customWidth="1"/>
    <col min="11266" max="11266" width="11.33203125" customWidth="1"/>
    <col min="11512" max="11512" width="3.6640625" customWidth="1"/>
    <col min="11513" max="11513" width="30.6640625" customWidth="1"/>
    <col min="11514" max="11514" width="8.33203125" bestFit="1" customWidth="1"/>
    <col min="11515" max="11515" width="26.6640625" customWidth="1"/>
    <col min="11516" max="11516" width="16.33203125" bestFit="1" customWidth="1"/>
    <col min="11517" max="11517" width="31.6640625" customWidth="1"/>
    <col min="11518" max="11518" width="22.6640625" bestFit="1" customWidth="1"/>
    <col min="11519" max="11519" width="12.33203125" bestFit="1" customWidth="1"/>
    <col min="11520" max="11520" width="19.6640625" bestFit="1" customWidth="1"/>
    <col min="11521" max="11521" width="12.6640625" bestFit="1" customWidth="1"/>
    <col min="11522" max="11522" width="11.33203125" customWidth="1"/>
    <col min="11768" max="11768" width="3.6640625" customWidth="1"/>
    <col min="11769" max="11769" width="30.6640625" customWidth="1"/>
    <col min="11770" max="11770" width="8.33203125" bestFit="1" customWidth="1"/>
    <col min="11771" max="11771" width="26.6640625" customWidth="1"/>
    <col min="11772" max="11772" width="16.33203125" bestFit="1" customWidth="1"/>
    <col min="11773" max="11773" width="31.6640625" customWidth="1"/>
    <col min="11774" max="11774" width="22.6640625" bestFit="1" customWidth="1"/>
    <col min="11775" max="11775" width="12.33203125" bestFit="1" customWidth="1"/>
    <col min="11776" max="11776" width="19.6640625" bestFit="1" customWidth="1"/>
    <col min="11777" max="11777" width="12.6640625" bestFit="1" customWidth="1"/>
    <col min="11778" max="11778" width="11.33203125" customWidth="1"/>
    <col min="12024" max="12024" width="3.6640625" customWidth="1"/>
    <col min="12025" max="12025" width="30.6640625" customWidth="1"/>
    <col min="12026" max="12026" width="8.33203125" bestFit="1" customWidth="1"/>
    <col min="12027" max="12027" width="26.6640625" customWidth="1"/>
    <col min="12028" max="12028" width="16.33203125" bestFit="1" customWidth="1"/>
    <col min="12029" max="12029" width="31.6640625" customWidth="1"/>
    <col min="12030" max="12030" width="22.6640625" bestFit="1" customWidth="1"/>
    <col min="12031" max="12031" width="12.33203125" bestFit="1" customWidth="1"/>
    <col min="12032" max="12032" width="19.6640625" bestFit="1" customWidth="1"/>
    <col min="12033" max="12033" width="12.6640625" bestFit="1" customWidth="1"/>
    <col min="12034" max="12034" width="11.33203125" customWidth="1"/>
    <col min="12280" max="12280" width="3.6640625" customWidth="1"/>
    <col min="12281" max="12281" width="30.6640625" customWidth="1"/>
    <col min="12282" max="12282" width="8.33203125" bestFit="1" customWidth="1"/>
    <col min="12283" max="12283" width="26.6640625" customWidth="1"/>
    <col min="12284" max="12284" width="16.33203125" bestFit="1" customWidth="1"/>
    <col min="12285" max="12285" width="31.6640625" customWidth="1"/>
    <col min="12286" max="12286" width="22.6640625" bestFit="1" customWidth="1"/>
    <col min="12287" max="12287" width="12.33203125" bestFit="1" customWidth="1"/>
    <col min="12288" max="12288" width="19.6640625" bestFit="1" customWidth="1"/>
    <col min="12289" max="12289" width="12.6640625" bestFit="1" customWidth="1"/>
    <col min="12290" max="12290" width="11.33203125" customWidth="1"/>
    <col min="12536" max="12536" width="3.6640625" customWidth="1"/>
    <col min="12537" max="12537" width="30.6640625" customWidth="1"/>
    <col min="12538" max="12538" width="8.33203125" bestFit="1" customWidth="1"/>
    <col min="12539" max="12539" width="26.6640625" customWidth="1"/>
    <col min="12540" max="12540" width="16.33203125" bestFit="1" customWidth="1"/>
    <col min="12541" max="12541" width="31.6640625" customWidth="1"/>
    <col min="12542" max="12542" width="22.6640625" bestFit="1" customWidth="1"/>
    <col min="12543" max="12543" width="12.33203125" bestFit="1" customWidth="1"/>
    <col min="12544" max="12544" width="19.6640625" bestFit="1" customWidth="1"/>
    <col min="12545" max="12545" width="12.6640625" bestFit="1" customWidth="1"/>
    <col min="12546" max="12546" width="11.33203125" customWidth="1"/>
    <col min="12792" max="12792" width="3.6640625" customWidth="1"/>
    <col min="12793" max="12793" width="30.6640625" customWidth="1"/>
    <col min="12794" max="12794" width="8.33203125" bestFit="1" customWidth="1"/>
    <col min="12795" max="12795" width="26.6640625" customWidth="1"/>
    <col min="12796" max="12796" width="16.33203125" bestFit="1" customWidth="1"/>
    <col min="12797" max="12797" width="31.6640625" customWidth="1"/>
    <col min="12798" max="12798" width="22.6640625" bestFit="1" customWidth="1"/>
    <col min="12799" max="12799" width="12.33203125" bestFit="1" customWidth="1"/>
    <col min="12800" max="12800" width="19.6640625" bestFit="1" customWidth="1"/>
    <col min="12801" max="12801" width="12.6640625" bestFit="1" customWidth="1"/>
    <col min="12802" max="12802" width="11.33203125" customWidth="1"/>
    <col min="13048" max="13048" width="3.6640625" customWidth="1"/>
    <col min="13049" max="13049" width="30.6640625" customWidth="1"/>
    <col min="13050" max="13050" width="8.33203125" bestFit="1" customWidth="1"/>
    <col min="13051" max="13051" width="26.6640625" customWidth="1"/>
    <col min="13052" max="13052" width="16.33203125" bestFit="1" customWidth="1"/>
    <col min="13053" max="13053" width="31.6640625" customWidth="1"/>
    <col min="13054" max="13054" width="22.6640625" bestFit="1" customWidth="1"/>
    <col min="13055" max="13055" width="12.33203125" bestFit="1" customWidth="1"/>
    <col min="13056" max="13056" width="19.6640625" bestFit="1" customWidth="1"/>
    <col min="13057" max="13057" width="12.6640625" bestFit="1" customWidth="1"/>
    <col min="13058" max="13058" width="11.33203125" customWidth="1"/>
    <col min="13304" max="13304" width="3.6640625" customWidth="1"/>
    <col min="13305" max="13305" width="30.6640625" customWidth="1"/>
    <col min="13306" max="13306" width="8.33203125" bestFit="1" customWidth="1"/>
    <col min="13307" max="13307" width="26.6640625" customWidth="1"/>
    <col min="13308" max="13308" width="16.33203125" bestFit="1" customWidth="1"/>
    <col min="13309" max="13309" width="31.6640625" customWidth="1"/>
    <col min="13310" max="13310" width="22.6640625" bestFit="1" customWidth="1"/>
    <col min="13311" max="13311" width="12.33203125" bestFit="1" customWidth="1"/>
    <col min="13312" max="13312" width="19.6640625" bestFit="1" customWidth="1"/>
    <col min="13313" max="13313" width="12.6640625" bestFit="1" customWidth="1"/>
    <col min="13314" max="13314" width="11.33203125" customWidth="1"/>
    <col min="13560" max="13560" width="3.6640625" customWidth="1"/>
    <col min="13561" max="13561" width="30.6640625" customWidth="1"/>
    <col min="13562" max="13562" width="8.33203125" bestFit="1" customWidth="1"/>
    <col min="13563" max="13563" width="26.6640625" customWidth="1"/>
    <col min="13564" max="13564" width="16.33203125" bestFit="1" customWidth="1"/>
    <col min="13565" max="13565" width="31.6640625" customWidth="1"/>
    <col min="13566" max="13566" width="22.6640625" bestFit="1" customWidth="1"/>
    <col min="13567" max="13567" width="12.33203125" bestFit="1" customWidth="1"/>
    <col min="13568" max="13568" width="19.6640625" bestFit="1" customWidth="1"/>
    <col min="13569" max="13569" width="12.6640625" bestFit="1" customWidth="1"/>
    <col min="13570" max="13570" width="11.33203125" customWidth="1"/>
    <col min="13816" max="13816" width="3.6640625" customWidth="1"/>
    <col min="13817" max="13817" width="30.6640625" customWidth="1"/>
    <col min="13818" max="13818" width="8.33203125" bestFit="1" customWidth="1"/>
    <col min="13819" max="13819" width="26.6640625" customWidth="1"/>
    <col min="13820" max="13820" width="16.33203125" bestFit="1" customWidth="1"/>
    <col min="13821" max="13821" width="31.6640625" customWidth="1"/>
    <col min="13822" max="13822" width="22.6640625" bestFit="1" customWidth="1"/>
    <col min="13823" max="13823" width="12.33203125" bestFit="1" customWidth="1"/>
    <col min="13824" max="13824" width="19.6640625" bestFit="1" customWidth="1"/>
    <col min="13825" max="13825" width="12.6640625" bestFit="1" customWidth="1"/>
    <col min="13826" max="13826" width="11.33203125" customWidth="1"/>
    <col min="14072" max="14072" width="3.6640625" customWidth="1"/>
    <col min="14073" max="14073" width="30.6640625" customWidth="1"/>
    <col min="14074" max="14074" width="8.33203125" bestFit="1" customWidth="1"/>
    <col min="14075" max="14075" width="26.6640625" customWidth="1"/>
    <col min="14076" max="14076" width="16.33203125" bestFit="1" customWidth="1"/>
    <col min="14077" max="14077" width="31.6640625" customWidth="1"/>
    <col min="14078" max="14078" width="22.6640625" bestFit="1" customWidth="1"/>
    <col min="14079" max="14079" width="12.33203125" bestFit="1" customWidth="1"/>
    <col min="14080" max="14080" width="19.6640625" bestFit="1" customWidth="1"/>
    <col min="14081" max="14081" width="12.6640625" bestFit="1" customWidth="1"/>
    <col min="14082" max="14082" width="11.33203125" customWidth="1"/>
    <col min="14328" max="14328" width="3.6640625" customWidth="1"/>
    <col min="14329" max="14329" width="30.6640625" customWidth="1"/>
    <col min="14330" max="14330" width="8.33203125" bestFit="1" customWidth="1"/>
    <col min="14331" max="14331" width="26.6640625" customWidth="1"/>
    <col min="14332" max="14332" width="16.33203125" bestFit="1" customWidth="1"/>
    <col min="14333" max="14333" width="31.6640625" customWidth="1"/>
    <col min="14334" max="14334" width="22.6640625" bestFit="1" customWidth="1"/>
    <col min="14335" max="14335" width="12.33203125" bestFit="1" customWidth="1"/>
    <col min="14336" max="14336" width="19.6640625" bestFit="1" customWidth="1"/>
    <col min="14337" max="14337" width="12.6640625" bestFit="1" customWidth="1"/>
    <col min="14338" max="14338" width="11.33203125" customWidth="1"/>
    <col min="14584" max="14584" width="3.6640625" customWidth="1"/>
    <col min="14585" max="14585" width="30.6640625" customWidth="1"/>
    <col min="14586" max="14586" width="8.33203125" bestFit="1" customWidth="1"/>
    <col min="14587" max="14587" width="26.6640625" customWidth="1"/>
    <col min="14588" max="14588" width="16.33203125" bestFit="1" customWidth="1"/>
    <col min="14589" max="14589" width="31.6640625" customWidth="1"/>
    <col min="14590" max="14590" width="22.6640625" bestFit="1" customWidth="1"/>
    <col min="14591" max="14591" width="12.33203125" bestFit="1" customWidth="1"/>
    <col min="14592" max="14592" width="19.6640625" bestFit="1" customWidth="1"/>
    <col min="14593" max="14593" width="12.6640625" bestFit="1" customWidth="1"/>
    <col min="14594" max="14594" width="11.33203125" customWidth="1"/>
    <col min="14840" max="14840" width="3.6640625" customWidth="1"/>
    <col min="14841" max="14841" width="30.6640625" customWidth="1"/>
    <col min="14842" max="14842" width="8.33203125" bestFit="1" customWidth="1"/>
    <col min="14843" max="14843" width="26.6640625" customWidth="1"/>
    <col min="14844" max="14844" width="16.33203125" bestFit="1" customWidth="1"/>
    <col min="14845" max="14845" width="31.6640625" customWidth="1"/>
    <col min="14846" max="14846" width="22.6640625" bestFit="1" customWidth="1"/>
    <col min="14847" max="14847" width="12.33203125" bestFit="1" customWidth="1"/>
    <col min="14848" max="14848" width="19.6640625" bestFit="1" customWidth="1"/>
    <col min="14849" max="14849" width="12.6640625" bestFit="1" customWidth="1"/>
    <col min="14850" max="14850" width="11.33203125" customWidth="1"/>
    <col min="15096" max="15096" width="3.6640625" customWidth="1"/>
    <col min="15097" max="15097" width="30.6640625" customWidth="1"/>
    <col min="15098" max="15098" width="8.33203125" bestFit="1" customWidth="1"/>
    <col min="15099" max="15099" width="26.6640625" customWidth="1"/>
    <col min="15100" max="15100" width="16.33203125" bestFit="1" customWidth="1"/>
    <col min="15101" max="15101" width="31.6640625" customWidth="1"/>
    <col min="15102" max="15102" width="22.6640625" bestFit="1" customWidth="1"/>
    <col min="15103" max="15103" width="12.33203125" bestFit="1" customWidth="1"/>
    <col min="15104" max="15104" width="19.6640625" bestFit="1" customWidth="1"/>
    <col min="15105" max="15105" width="12.6640625" bestFit="1" customWidth="1"/>
    <col min="15106" max="15106" width="11.33203125" customWidth="1"/>
    <col min="15352" max="15352" width="3.6640625" customWidth="1"/>
    <col min="15353" max="15353" width="30.6640625" customWidth="1"/>
    <col min="15354" max="15354" width="8.33203125" bestFit="1" customWidth="1"/>
    <col min="15355" max="15355" width="26.6640625" customWidth="1"/>
    <col min="15356" max="15356" width="16.33203125" bestFit="1" customWidth="1"/>
    <col min="15357" max="15357" width="31.6640625" customWidth="1"/>
    <col min="15358" max="15358" width="22.6640625" bestFit="1" customWidth="1"/>
    <col min="15359" max="15359" width="12.33203125" bestFit="1" customWidth="1"/>
    <col min="15360" max="15360" width="19.6640625" bestFit="1" customWidth="1"/>
    <col min="15361" max="15361" width="12.6640625" bestFit="1" customWidth="1"/>
    <col min="15362" max="15362" width="11.33203125" customWidth="1"/>
    <col min="15608" max="15608" width="3.6640625" customWidth="1"/>
    <col min="15609" max="15609" width="30.6640625" customWidth="1"/>
    <col min="15610" max="15610" width="8.33203125" bestFit="1" customWidth="1"/>
    <col min="15611" max="15611" width="26.6640625" customWidth="1"/>
    <col min="15612" max="15612" width="16.33203125" bestFit="1" customWidth="1"/>
    <col min="15613" max="15613" width="31.6640625" customWidth="1"/>
    <col min="15614" max="15614" width="22.6640625" bestFit="1" customWidth="1"/>
    <col min="15615" max="15615" width="12.33203125" bestFit="1" customWidth="1"/>
    <col min="15616" max="15616" width="19.6640625" bestFit="1" customWidth="1"/>
    <col min="15617" max="15617" width="12.6640625" bestFit="1" customWidth="1"/>
    <col min="15618" max="15618" width="11.33203125" customWidth="1"/>
    <col min="15864" max="15864" width="3.6640625" customWidth="1"/>
    <col min="15865" max="15865" width="30.6640625" customWidth="1"/>
    <col min="15866" max="15866" width="8.33203125" bestFit="1" customWidth="1"/>
    <col min="15867" max="15867" width="26.6640625" customWidth="1"/>
    <col min="15868" max="15868" width="16.33203125" bestFit="1" customWidth="1"/>
    <col min="15869" max="15869" width="31.6640625" customWidth="1"/>
    <col min="15870" max="15870" width="22.6640625" bestFit="1" customWidth="1"/>
    <col min="15871" max="15871" width="12.33203125" bestFit="1" customWidth="1"/>
    <col min="15872" max="15872" width="19.6640625" bestFit="1" customWidth="1"/>
    <col min="15873" max="15873" width="12.6640625" bestFit="1" customWidth="1"/>
    <col min="15874" max="15874" width="11.33203125" customWidth="1"/>
    <col min="16120" max="16120" width="3.6640625" customWidth="1"/>
    <col min="16121" max="16121" width="30.6640625" customWidth="1"/>
    <col min="16122" max="16122" width="8.33203125" bestFit="1" customWidth="1"/>
    <col min="16123" max="16123" width="26.6640625" customWidth="1"/>
    <col min="16124" max="16124" width="16.33203125" bestFit="1" customWidth="1"/>
    <col min="16125" max="16125" width="31.6640625" customWidth="1"/>
    <col min="16126" max="16126" width="22.6640625" bestFit="1" customWidth="1"/>
    <col min="16127" max="16127" width="12.33203125" bestFit="1" customWidth="1"/>
    <col min="16128" max="16128" width="19.6640625" bestFit="1" customWidth="1"/>
    <col min="16129" max="16129" width="12.6640625" bestFit="1" customWidth="1"/>
    <col min="16130" max="16130" width="11.33203125" customWidth="1"/>
  </cols>
  <sheetData>
    <row r="1" spans="1:101" ht="28.2" thickTop="1" thickBot="1" x14ac:dyDescent="0.35">
      <c r="A1" s="19" t="s">
        <v>0</v>
      </c>
      <c r="B1" s="60">
        <v>44927</v>
      </c>
      <c r="C1" s="20">
        <v>44958</v>
      </c>
      <c r="D1" s="60">
        <v>44986</v>
      </c>
      <c r="E1" s="60">
        <v>45017</v>
      </c>
      <c r="F1" s="60">
        <v>45047</v>
      </c>
      <c r="G1" s="20">
        <v>45078</v>
      </c>
      <c r="H1" s="20">
        <v>45108</v>
      </c>
      <c r="I1" s="100">
        <v>45139</v>
      </c>
      <c r="J1" s="100">
        <v>45170</v>
      </c>
      <c r="K1" s="100">
        <v>45200</v>
      </c>
      <c r="L1" s="101">
        <v>45231</v>
      </c>
      <c r="M1" s="101">
        <v>45261</v>
      </c>
      <c r="N1" s="101">
        <v>45292</v>
      </c>
      <c r="O1" s="101">
        <v>45323</v>
      </c>
      <c r="P1" s="101">
        <v>45352</v>
      </c>
      <c r="Q1" s="101">
        <v>45383</v>
      </c>
      <c r="R1" s="101">
        <v>45413</v>
      </c>
      <c r="S1" s="101">
        <v>45444</v>
      </c>
      <c r="T1" s="101">
        <v>45474</v>
      </c>
      <c r="U1" s="101">
        <v>45505</v>
      </c>
      <c r="V1" s="101">
        <v>45536</v>
      </c>
      <c r="W1" s="101">
        <v>45566</v>
      </c>
      <c r="X1" s="101">
        <v>45597</v>
      </c>
      <c r="Y1" s="101">
        <v>45627</v>
      </c>
      <c r="Z1" s="26"/>
      <c r="AA1" s="21" t="s">
        <v>111</v>
      </c>
      <c r="AB1" s="21" t="s">
        <v>139</v>
      </c>
      <c r="AC1" s="21" t="s">
        <v>140</v>
      </c>
      <c r="AD1" s="21" t="s">
        <v>141</v>
      </c>
      <c r="AE1" s="22" t="s">
        <v>18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</row>
    <row r="2" spans="1:101" ht="18" thickTop="1" x14ac:dyDescent="0.3">
      <c r="A2" s="2" t="s">
        <v>17</v>
      </c>
      <c r="B2" s="86">
        <v>100</v>
      </c>
      <c r="C2" s="86">
        <v>100</v>
      </c>
      <c r="D2" s="86">
        <v>100</v>
      </c>
      <c r="E2" s="86">
        <v>100</v>
      </c>
      <c r="F2" s="86">
        <v>100</v>
      </c>
      <c r="G2" s="86">
        <v>100</v>
      </c>
      <c r="H2" s="86">
        <v>100</v>
      </c>
      <c r="I2" s="86">
        <v>100</v>
      </c>
      <c r="J2" s="86">
        <v>100</v>
      </c>
      <c r="K2" s="86">
        <v>100</v>
      </c>
      <c r="L2" s="86">
        <v>100</v>
      </c>
      <c r="M2" s="86">
        <v>100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6"/>
      <c r="AA2" s="9">
        <v>500</v>
      </c>
      <c r="AB2" s="9">
        <v>500</v>
      </c>
      <c r="AC2" s="9">
        <v>500</v>
      </c>
      <c r="AD2" s="9">
        <v>500</v>
      </c>
      <c r="AE2" s="17" t="s">
        <v>20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</row>
    <row r="3" spans="1:101" ht="17.399999999999999" x14ac:dyDescent="0.3">
      <c r="A3" s="2" t="s">
        <v>34</v>
      </c>
      <c r="B3" s="86">
        <v>100</v>
      </c>
      <c r="C3" s="86">
        <v>100</v>
      </c>
      <c r="D3" s="86">
        <v>100</v>
      </c>
      <c r="E3" s="86">
        <v>100</v>
      </c>
      <c r="F3" s="86">
        <v>100</v>
      </c>
      <c r="G3" s="86">
        <v>100</v>
      </c>
      <c r="H3" s="86">
        <v>100</v>
      </c>
      <c r="I3" s="86">
        <v>100</v>
      </c>
      <c r="J3" s="86">
        <v>100</v>
      </c>
      <c r="K3" s="86">
        <v>100</v>
      </c>
      <c r="L3" s="86">
        <v>100</v>
      </c>
      <c r="M3" s="86">
        <v>100</v>
      </c>
      <c r="N3" s="86">
        <v>100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26"/>
      <c r="AA3" s="9">
        <v>1500</v>
      </c>
      <c r="AB3" s="9">
        <v>1500</v>
      </c>
      <c r="AC3" s="9">
        <v>1500</v>
      </c>
      <c r="AD3" s="9">
        <v>1500</v>
      </c>
      <c r="AE3" s="17" t="s">
        <v>33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</row>
    <row r="4" spans="1:101" ht="17.399999999999999" x14ac:dyDescent="0.3">
      <c r="A4" s="2" t="s">
        <v>1</v>
      </c>
      <c r="B4" s="86">
        <v>100</v>
      </c>
      <c r="C4" s="86">
        <v>100</v>
      </c>
      <c r="D4" s="86">
        <v>100</v>
      </c>
      <c r="E4" s="86">
        <v>100</v>
      </c>
      <c r="F4" s="86">
        <v>100</v>
      </c>
      <c r="G4" s="86">
        <v>100</v>
      </c>
      <c r="H4" s="86">
        <v>100</v>
      </c>
      <c r="I4" s="86">
        <v>100</v>
      </c>
      <c r="J4" s="86">
        <v>100</v>
      </c>
      <c r="K4" s="86">
        <v>100</v>
      </c>
      <c r="L4" s="86">
        <v>100</v>
      </c>
      <c r="M4" s="86">
        <v>100</v>
      </c>
      <c r="N4" s="86">
        <v>100</v>
      </c>
      <c r="O4" s="86">
        <v>100</v>
      </c>
      <c r="P4" s="86">
        <v>100</v>
      </c>
      <c r="Q4" s="86">
        <v>100</v>
      </c>
      <c r="R4" s="86">
        <v>100</v>
      </c>
      <c r="S4" s="86">
        <v>100</v>
      </c>
      <c r="T4" s="86">
        <v>100</v>
      </c>
      <c r="U4" s="86">
        <v>100</v>
      </c>
      <c r="V4" s="86">
        <v>100</v>
      </c>
      <c r="W4" s="86">
        <v>100</v>
      </c>
      <c r="X4" s="86">
        <v>100</v>
      </c>
      <c r="Y4" s="86">
        <v>100</v>
      </c>
      <c r="Z4" s="61" t="s">
        <v>13</v>
      </c>
      <c r="AA4" s="9">
        <v>750</v>
      </c>
      <c r="AB4" s="9">
        <v>750</v>
      </c>
      <c r="AC4" s="9">
        <v>750</v>
      </c>
      <c r="AD4" s="9">
        <v>750</v>
      </c>
      <c r="AE4" s="17" t="s">
        <v>21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</row>
    <row r="5" spans="1:101" ht="17.399999999999999" x14ac:dyDescent="0.3">
      <c r="A5" s="2" t="s">
        <v>28</v>
      </c>
      <c r="B5" s="86">
        <v>100</v>
      </c>
      <c r="C5" s="86">
        <v>100</v>
      </c>
      <c r="D5" s="86">
        <v>100</v>
      </c>
      <c r="E5" s="86">
        <v>100</v>
      </c>
      <c r="F5" s="86">
        <v>100</v>
      </c>
      <c r="G5" s="86">
        <v>100</v>
      </c>
      <c r="H5" s="86">
        <v>100</v>
      </c>
      <c r="I5" s="86">
        <v>100</v>
      </c>
      <c r="J5" s="86">
        <v>100</v>
      </c>
      <c r="K5" s="86">
        <v>100</v>
      </c>
      <c r="L5" s="86">
        <v>100</v>
      </c>
      <c r="M5" s="86">
        <v>100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26"/>
      <c r="AA5" s="9">
        <v>1500</v>
      </c>
      <c r="AB5" s="9">
        <v>1500</v>
      </c>
      <c r="AC5" s="9">
        <v>1500</v>
      </c>
      <c r="AD5" s="9">
        <v>1500</v>
      </c>
      <c r="AE5" s="17" t="s">
        <v>21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</row>
    <row r="6" spans="1:101" ht="17.399999999999999" x14ac:dyDescent="0.3">
      <c r="A6" s="2" t="s">
        <v>6</v>
      </c>
      <c r="B6" s="86">
        <v>100</v>
      </c>
      <c r="C6" s="86">
        <v>100</v>
      </c>
      <c r="D6" s="86">
        <v>100</v>
      </c>
      <c r="E6" s="86">
        <v>100</v>
      </c>
      <c r="F6" s="86">
        <v>100</v>
      </c>
      <c r="G6" s="86">
        <v>100</v>
      </c>
      <c r="H6" s="86">
        <v>100</v>
      </c>
      <c r="I6" s="86">
        <v>100</v>
      </c>
      <c r="J6" s="86">
        <v>100</v>
      </c>
      <c r="K6" s="86">
        <v>100</v>
      </c>
      <c r="L6" s="86">
        <v>100</v>
      </c>
      <c r="M6" s="86">
        <v>100</v>
      </c>
      <c r="N6" s="86">
        <v>100</v>
      </c>
      <c r="O6" s="86">
        <v>100</v>
      </c>
      <c r="P6" s="86">
        <v>100</v>
      </c>
      <c r="Q6" s="86">
        <v>100</v>
      </c>
      <c r="R6" s="86">
        <v>100</v>
      </c>
      <c r="S6" s="86">
        <v>100</v>
      </c>
      <c r="T6" s="86">
        <v>100</v>
      </c>
      <c r="U6" s="86">
        <v>100</v>
      </c>
      <c r="V6" s="86"/>
      <c r="W6" s="86"/>
      <c r="X6" s="86"/>
      <c r="Y6" s="86"/>
      <c r="Z6" s="26"/>
      <c r="AA6" s="9">
        <v>1500</v>
      </c>
      <c r="AB6" s="9">
        <v>1500</v>
      </c>
      <c r="AC6" s="9">
        <v>1500</v>
      </c>
      <c r="AD6" s="9">
        <v>1500</v>
      </c>
      <c r="AE6" s="17" t="s">
        <v>19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</row>
    <row r="7" spans="1:101" ht="17.399999999999999" x14ac:dyDescent="0.3">
      <c r="A7" s="2" t="s">
        <v>9</v>
      </c>
      <c r="B7" s="86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  <c r="P7" s="86">
        <v>100</v>
      </c>
      <c r="Q7" s="66"/>
      <c r="R7" s="66"/>
      <c r="S7" s="66"/>
      <c r="T7" s="66"/>
      <c r="U7" s="66"/>
      <c r="V7" s="66"/>
      <c r="W7" s="66"/>
      <c r="X7" s="66"/>
      <c r="Y7" s="66"/>
      <c r="Z7" s="61" t="s">
        <v>13</v>
      </c>
      <c r="AA7" s="9" t="s">
        <v>29</v>
      </c>
      <c r="AB7" s="9" t="s">
        <v>29</v>
      </c>
      <c r="AC7" s="9" t="s">
        <v>29</v>
      </c>
      <c r="AD7" s="9" t="s">
        <v>29</v>
      </c>
      <c r="AE7" s="18" t="s">
        <v>24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</row>
    <row r="8" spans="1:101" ht="17.399999999999999" x14ac:dyDescent="0.3">
      <c r="A8" s="2" t="s">
        <v>4</v>
      </c>
      <c r="B8" s="86">
        <v>100</v>
      </c>
      <c r="C8" s="86">
        <v>100</v>
      </c>
      <c r="D8" s="86">
        <v>100</v>
      </c>
      <c r="E8" s="86">
        <v>100</v>
      </c>
      <c r="F8" s="86">
        <v>100</v>
      </c>
      <c r="G8" s="86">
        <v>100</v>
      </c>
      <c r="H8" s="86">
        <v>100</v>
      </c>
      <c r="I8" s="86">
        <v>100</v>
      </c>
      <c r="J8" s="86">
        <v>100</v>
      </c>
      <c r="K8" s="86">
        <v>100</v>
      </c>
      <c r="L8" s="86">
        <v>100</v>
      </c>
      <c r="M8" s="86">
        <v>100</v>
      </c>
      <c r="N8" s="86">
        <v>100</v>
      </c>
      <c r="O8" s="86">
        <v>100</v>
      </c>
      <c r="P8" s="86">
        <v>100</v>
      </c>
      <c r="Q8" s="86">
        <v>100</v>
      </c>
      <c r="R8" s="86">
        <v>100</v>
      </c>
      <c r="S8" s="86">
        <v>100</v>
      </c>
      <c r="T8" s="86">
        <v>100</v>
      </c>
      <c r="U8" s="86">
        <v>100</v>
      </c>
      <c r="V8" s="86">
        <v>100</v>
      </c>
      <c r="W8" s="86">
        <v>100</v>
      </c>
      <c r="X8" s="86">
        <v>100</v>
      </c>
      <c r="Y8" s="86">
        <v>100</v>
      </c>
      <c r="Z8" s="26"/>
      <c r="AA8" s="30" t="s">
        <v>29</v>
      </c>
      <c r="AB8" s="30" t="s">
        <v>29</v>
      </c>
      <c r="AC8" s="9" t="s">
        <v>29</v>
      </c>
      <c r="AD8" s="9" t="s">
        <v>29</v>
      </c>
      <c r="AE8" s="18" t="s">
        <v>23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</row>
    <row r="9" spans="1:101" ht="17.399999999999999" x14ac:dyDescent="0.3">
      <c r="A9" s="2" t="s">
        <v>7</v>
      </c>
      <c r="B9" s="86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62"/>
      <c r="AA9" s="9">
        <v>1500</v>
      </c>
      <c r="AB9" s="9">
        <v>1500</v>
      </c>
      <c r="AC9" s="9">
        <v>1500</v>
      </c>
      <c r="AD9" s="9">
        <v>1500</v>
      </c>
      <c r="AE9" s="18" t="s">
        <v>24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1:101" ht="17.399999999999999" x14ac:dyDescent="0.3">
      <c r="A10" s="2" t="s">
        <v>35</v>
      </c>
      <c r="B10" s="86">
        <v>100</v>
      </c>
      <c r="C10" s="86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46"/>
      <c r="AA10" s="9">
        <v>1500</v>
      </c>
      <c r="AB10" s="9">
        <v>1500</v>
      </c>
      <c r="AC10" s="9">
        <v>1500</v>
      </c>
      <c r="AD10" s="9">
        <v>1500</v>
      </c>
      <c r="AE10" s="17" t="s">
        <v>33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</row>
    <row r="11" spans="1:101" ht="17.399999999999999" x14ac:dyDescent="0.3">
      <c r="A11" s="2" t="s">
        <v>11</v>
      </c>
      <c r="B11" s="86">
        <v>100</v>
      </c>
      <c r="C11" s="86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6">
        <v>100</v>
      </c>
      <c r="P11" s="86">
        <v>100</v>
      </c>
      <c r="Q11" s="86">
        <v>100</v>
      </c>
      <c r="R11" s="86">
        <v>100</v>
      </c>
      <c r="S11" s="47"/>
      <c r="T11" s="47"/>
      <c r="U11" s="47"/>
      <c r="V11" s="47"/>
      <c r="W11" s="47"/>
      <c r="X11" s="47"/>
      <c r="Y11" s="47"/>
      <c r="Z11" s="26"/>
      <c r="AA11" s="30">
        <v>500</v>
      </c>
      <c r="AB11" s="9">
        <v>500</v>
      </c>
      <c r="AC11" s="9">
        <v>500</v>
      </c>
      <c r="AD11" s="9">
        <v>500</v>
      </c>
      <c r="AE11" s="17" t="s">
        <v>22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</row>
    <row r="12" spans="1:101" ht="17.399999999999999" x14ac:dyDescent="0.3">
      <c r="A12" s="2" t="s">
        <v>2</v>
      </c>
      <c r="B12" s="66">
        <v>100</v>
      </c>
      <c r="C12" s="66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  <c r="S12" s="86"/>
      <c r="T12" s="86"/>
      <c r="U12" s="86"/>
      <c r="V12" s="86"/>
      <c r="W12" s="86"/>
      <c r="X12" s="86"/>
      <c r="Y12" s="86"/>
      <c r="Z12" s="61" t="s">
        <v>13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18" t="s">
        <v>23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</row>
    <row r="13" spans="1:101" ht="17.399999999999999" x14ac:dyDescent="0.3">
      <c r="A13" s="2" t="s">
        <v>3</v>
      </c>
      <c r="B13" s="86">
        <v>100</v>
      </c>
      <c r="C13" s="86">
        <v>100</v>
      </c>
      <c r="D13" s="86">
        <v>100</v>
      </c>
      <c r="E13" s="86">
        <v>100</v>
      </c>
      <c r="F13" s="86">
        <v>100</v>
      </c>
      <c r="G13" s="86">
        <v>100</v>
      </c>
      <c r="H13" s="86">
        <v>100</v>
      </c>
      <c r="I13" s="86">
        <v>100</v>
      </c>
      <c r="J13" s="86">
        <v>100</v>
      </c>
      <c r="K13" s="86">
        <v>100</v>
      </c>
      <c r="L13" s="86">
        <v>100</v>
      </c>
      <c r="M13" s="86">
        <v>100</v>
      </c>
      <c r="N13" s="86">
        <v>100</v>
      </c>
      <c r="O13" s="86">
        <v>100</v>
      </c>
      <c r="P13" s="86">
        <v>100</v>
      </c>
      <c r="Q13" s="86">
        <v>100</v>
      </c>
      <c r="R13" s="86">
        <v>100</v>
      </c>
      <c r="S13" s="86"/>
      <c r="T13" s="86"/>
      <c r="U13" s="86"/>
      <c r="V13" s="86"/>
      <c r="W13" s="86"/>
      <c r="X13" s="86"/>
      <c r="Y13" s="86"/>
      <c r="Z13" s="61" t="s">
        <v>13</v>
      </c>
      <c r="AA13" s="9">
        <v>750</v>
      </c>
      <c r="AB13" s="9">
        <v>750</v>
      </c>
      <c r="AC13" s="9">
        <v>750</v>
      </c>
      <c r="AD13" s="9">
        <v>750</v>
      </c>
      <c r="AE13" s="17" t="s">
        <v>21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</row>
    <row r="14" spans="1:101" ht="17.399999999999999" x14ac:dyDescent="0.3">
      <c r="A14" s="2" t="s">
        <v>8</v>
      </c>
      <c r="B14" s="86">
        <v>100</v>
      </c>
      <c r="C14" s="86">
        <v>100</v>
      </c>
      <c r="D14" s="86">
        <v>100</v>
      </c>
      <c r="E14" s="86">
        <v>100</v>
      </c>
      <c r="F14" s="86">
        <v>100</v>
      </c>
      <c r="G14" s="86">
        <v>100</v>
      </c>
      <c r="H14" s="86">
        <v>100</v>
      </c>
      <c r="I14" s="86">
        <v>100</v>
      </c>
      <c r="J14" s="86">
        <v>100</v>
      </c>
      <c r="K14" s="86">
        <v>100</v>
      </c>
      <c r="L14" s="86">
        <v>100</v>
      </c>
      <c r="M14" s="86">
        <v>100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61" t="s">
        <v>13</v>
      </c>
      <c r="AA14" s="9" t="s">
        <v>29</v>
      </c>
      <c r="AB14" s="9" t="s">
        <v>29</v>
      </c>
      <c r="AC14" s="9" t="s">
        <v>29</v>
      </c>
      <c r="AD14" s="9" t="s">
        <v>29</v>
      </c>
      <c r="AE14" s="17" t="s">
        <v>19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spans="1:101" ht="17.399999999999999" x14ac:dyDescent="0.3">
      <c r="A15" s="2" t="s">
        <v>36</v>
      </c>
      <c r="B15" s="86">
        <v>100</v>
      </c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/>
      <c r="R15" s="66"/>
      <c r="S15" s="66"/>
      <c r="T15" s="66"/>
      <c r="U15" s="66"/>
      <c r="V15" s="66"/>
      <c r="W15" s="66"/>
      <c r="X15" s="66"/>
      <c r="Y15" s="66"/>
      <c r="Z15" s="26"/>
      <c r="AA15" s="9">
        <v>750</v>
      </c>
      <c r="AB15" s="9">
        <v>750</v>
      </c>
      <c r="AC15" s="9">
        <v>750</v>
      </c>
      <c r="AD15" s="9">
        <v>750</v>
      </c>
      <c r="AE15" s="17" t="s">
        <v>33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spans="1:101" ht="17.399999999999999" x14ac:dyDescent="0.3">
      <c r="A16" s="2" t="s">
        <v>5</v>
      </c>
      <c r="B16" s="86">
        <v>100</v>
      </c>
      <c r="C16" s="86">
        <v>100</v>
      </c>
      <c r="D16" s="86">
        <v>100</v>
      </c>
      <c r="E16" s="86">
        <v>100</v>
      </c>
      <c r="F16" s="86">
        <v>100</v>
      </c>
      <c r="G16" s="86">
        <v>100</v>
      </c>
      <c r="H16" s="86">
        <v>100</v>
      </c>
      <c r="I16" s="86">
        <v>100</v>
      </c>
      <c r="J16" s="86">
        <v>100</v>
      </c>
      <c r="K16" s="86">
        <v>100</v>
      </c>
      <c r="L16" s="86">
        <v>100</v>
      </c>
      <c r="M16" s="86">
        <v>100</v>
      </c>
      <c r="N16" s="86">
        <v>100</v>
      </c>
      <c r="O16" s="86">
        <v>100</v>
      </c>
      <c r="P16" s="86">
        <v>100</v>
      </c>
      <c r="Q16" s="86"/>
      <c r="R16" s="66"/>
      <c r="S16" s="66"/>
      <c r="T16" s="66"/>
      <c r="U16" s="66"/>
      <c r="V16" s="66"/>
      <c r="W16" s="66"/>
      <c r="X16" s="66"/>
      <c r="Y16" s="66"/>
      <c r="Z16" s="26"/>
      <c r="AA16" s="9">
        <v>750</v>
      </c>
      <c r="AB16" s="9">
        <v>750</v>
      </c>
      <c r="AC16" s="9">
        <v>750</v>
      </c>
      <c r="AD16" s="9">
        <v>750</v>
      </c>
      <c r="AE16" s="17" t="s">
        <v>19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</row>
    <row r="17" spans="1:101" ht="17.399999999999999" x14ac:dyDescent="0.3">
      <c r="A17" s="2" t="s">
        <v>37</v>
      </c>
      <c r="B17" s="86">
        <v>100</v>
      </c>
      <c r="C17" s="86">
        <v>100</v>
      </c>
      <c r="D17" s="86">
        <v>100</v>
      </c>
      <c r="E17" s="86">
        <v>100</v>
      </c>
      <c r="F17" s="86">
        <v>100</v>
      </c>
      <c r="G17" s="86">
        <v>100</v>
      </c>
      <c r="H17" s="86">
        <v>100</v>
      </c>
      <c r="I17" s="86">
        <v>100</v>
      </c>
      <c r="J17" s="86">
        <v>100</v>
      </c>
      <c r="K17" s="86">
        <v>100</v>
      </c>
      <c r="L17" s="86">
        <v>100</v>
      </c>
      <c r="M17" s="86">
        <v>100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26"/>
      <c r="AA17" s="9">
        <v>750</v>
      </c>
      <c r="AB17" s="9">
        <v>750</v>
      </c>
      <c r="AC17" s="9">
        <v>750</v>
      </c>
      <c r="AD17" s="9">
        <v>750</v>
      </c>
      <c r="AE17" s="17" t="s">
        <v>33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1:101" ht="17.399999999999999" x14ac:dyDescent="0.3">
      <c r="A18" s="2" t="s">
        <v>10</v>
      </c>
      <c r="B18" s="66">
        <v>100</v>
      </c>
      <c r="C18" s="86">
        <v>100</v>
      </c>
      <c r="D18" s="86">
        <v>100</v>
      </c>
      <c r="E18" s="86">
        <v>100</v>
      </c>
      <c r="F18" s="86">
        <v>100</v>
      </c>
      <c r="G18" s="86">
        <v>100</v>
      </c>
      <c r="H18" s="86">
        <v>100</v>
      </c>
      <c r="I18" s="86">
        <v>100</v>
      </c>
      <c r="J18" s="86">
        <v>100</v>
      </c>
      <c r="K18" s="86">
        <v>100</v>
      </c>
      <c r="L18" s="86">
        <v>100</v>
      </c>
      <c r="M18" s="86">
        <v>100</v>
      </c>
      <c r="N18" s="86">
        <v>100</v>
      </c>
      <c r="O18" s="86">
        <v>100</v>
      </c>
      <c r="P18" s="86">
        <v>100</v>
      </c>
      <c r="Q18" s="86">
        <v>100</v>
      </c>
      <c r="R18" s="86">
        <v>100</v>
      </c>
      <c r="S18" s="86">
        <v>100</v>
      </c>
      <c r="T18" s="86">
        <v>100</v>
      </c>
      <c r="U18" s="66"/>
      <c r="V18" s="66"/>
      <c r="W18" s="66"/>
      <c r="X18" s="66"/>
      <c r="Y18" s="66"/>
      <c r="Z18" s="58"/>
      <c r="AA18" s="9">
        <v>1500</v>
      </c>
      <c r="AB18" s="9">
        <v>1500</v>
      </c>
      <c r="AC18" s="9">
        <v>1500</v>
      </c>
      <c r="AD18" s="9">
        <v>1500</v>
      </c>
      <c r="AE18" s="17" t="s">
        <v>24</v>
      </c>
    </row>
    <row r="19" spans="1:101" ht="17.399999999999999" x14ac:dyDescent="0.3">
      <c r="A19" s="2" t="s">
        <v>45</v>
      </c>
      <c r="B19" s="86">
        <v>100</v>
      </c>
      <c r="C19" s="86">
        <v>100</v>
      </c>
      <c r="D19" s="86">
        <v>100</v>
      </c>
      <c r="E19" s="86">
        <v>100</v>
      </c>
      <c r="F19" s="86">
        <v>100</v>
      </c>
      <c r="G19" s="86">
        <v>100</v>
      </c>
      <c r="H19" s="86">
        <v>100</v>
      </c>
      <c r="I19" s="86">
        <v>100</v>
      </c>
      <c r="J19" s="86">
        <v>100</v>
      </c>
      <c r="K19" s="86">
        <v>100</v>
      </c>
      <c r="L19" s="86">
        <v>100</v>
      </c>
      <c r="M19" s="86">
        <v>100</v>
      </c>
      <c r="N19" s="86">
        <v>100</v>
      </c>
      <c r="O19" s="86">
        <v>100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83"/>
      <c r="AA19" s="9">
        <v>1500</v>
      </c>
      <c r="AB19" s="9">
        <v>1500</v>
      </c>
      <c r="AC19" s="9">
        <v>1500</v>
      </c>
      <c r="AD19" s="9">
        <v>1500</v>
      </c>
      <c r="AE19" s="17" t="s">
        <v>46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</row>
    <row r="20" spans="1:101" ht="18" x14ac:dyDescent="0.3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48">
        <f>SUM(B2:Y19)</f>
        <v>28200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57"/>
      <c r="AM20" s="57"/>
      <c r="AN20" s="74"/>
    </row>
    <row r="21" spans="1:101" ht="39" customHeight="1" x14ac:dyDescent="0.5">
      <c r="A21" s="87" t="s">
        <v>110</v>
      </c>
      <c r="B21" s="88">
        <f ca="1">NOW()</f>
        <v>45387.764255092596</v>
      </c>
      <c r="AB21" s="89"/>
    </row>
    <row r="22" spans="1:101" ht="17.399999999999999" x14ac:dyDescent="0.3">
      <c r="F22" s="92"/>
      <c r="H22" s="12"/>
      <c r="I22" s="12"/>
    </row>
    <row r="23" spans="1:101" x14ac:dyDescent="0.3">
      <c r="AN23" s="77"/>
      <c r="AO23" s="77"/>
      <c r="AP23" s="77"/>
      <c r="AQ23" s="77"/>
      <c r="AR23" s="77"/>
    </row>
    <row r="25" spans="1:101" ht="17.399999999999999" x14ac:dyDescent="0.3">
      <c r="H25" s="13"/>
      <c r="I25" s="13"/>
      <c r="J25" s="14"/>
    </row>
    <row r="26" spans="1:101" ht="17.399999999999999" x14ac:dyDescent="0.3">
      <c r="H26" s="15" t="s">
        <v>15</v>
      </c>
      <c r="I26" s="16"/>
      <c r="J26" s="49">
        <f>39191+27600+17900+8800+15300+2400+20000+J36+L20-C34+J34+J35+J37-C35-C36-C37-C38-C39-C40-C41-C42-C43-C44-C45-C46-C47-C48-C49-C50-C51-C52-C53-C54-C55-C56-C57-C58-C59-C60-C61-C62-C63-C64-C65-C66-C67-C68-C69-C70-C71-C72-C73-C74-C75-C76-C77-C78-C79-C80-C81-C82-C83-C84-C85-C86-C88</f>
        <v>17790</v>
      </c>
      <c r="Z26" s="15"/>
      <c r="AA26" s="15"/>
      <c r="AB26" s="15"/>
      <c r="AC26" s="15"/>
      <c r="AD26" s="15"/>
      <c r="AE26" s="15"/>
      <c r="AF26" s="13"/>
      <c r="AG26" s="13"/>
      <c r="AH26" s="13"/>
      <c r="AI26" s="13"/>
      <c r="AJ26" s="13"/>
      <c r="AK26" s="13"/>
      <c r="AL26" s="80"/>
    </row>
    <row r="27" spans="1:101" ht="18" thickBot="1" x14ac:dyDescent="0.35">
      <c r="A27" s="1"/>
      <c r="AN27" s="15"/>
    </row>
    <row r="28" spans="1:101" ht="15" thickTop="1" x14ac:dyDescent="0.3">
      <c r="A28" s="1"/>
      <c r="B28" s="39" t="s">
        <v>14</v>
      </c>
      <c r="C28" s="25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"/>
    </row>
    <row r="29" spans="1:101" x14ac:dyDescent="0.3">
      <c r="A29" s="1"/>
      <c r="B29" s="40"/>
      <c r="C29" s="23" t="s">
        <v>25</v>
      </c>
      <c r="D29" s="5" t="s">
        <v>26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6"/>
    </row>
    <row r="30" spans="1:101" x14ac:dyDescent="0.3">
      <c r="A30" s="1"/>
      <c r="B30" s="40"/>
      <c r="C30" s="24" t="s">
        <v>27</v>
      </c>
      <c r="D30" s="5" t="s">
        <v>12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6"/>
    </row>
    <row r="31" spans="1:101" x14ac:dyDescent="0.3">
      <c r="A31" s="1"/>
      <c r="B31" s="41"/>
      <c r="C31" s="27" t="s">
        <v>29</v>
      </c>
      <c r="D31" s="28" t="s">
        <v>30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6"/>
    </row>
    <row r="32" spans="1:101" ht="15" thickBot="1" x14ac:dyDescent="0.35">
      <c r="A32" s="1"/>
      <c r="B32" s="42"/>
      <c r="C32" s="29" t="s">
        <v>25</v>
      </c>
      <c r="D32" s="7" t="s">
        <v>31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8"/>
    </row>
    <row r="33" spans="1:44" ht="15.6" thickTop="1" thickBot="1" x14ac:dyDescent="0.35">
      <c r="A33" s="1"/>
    </row>
    <row r="34" spans="1:44" ht="15.6" thickTop="1" thickBot="1" x14ac:dyDescent="0.35">
      <c r="A34" s="50"/>
      <c r="B34" s="108" t="s">
        <v>16</v>
      </c>
      <c r="C34" s="44">
        <v>518</v>
      </c>
      <c r="D34" s="33" t="s">
        <v>51</v>
      </c>
      <c r="E34" s="33"/>
      <c r="F34" s="34"/>
      <c r="I34" s="108" t="s">
        <v>32</v>
      </c>
      <c r="J34" s="59">
        <v>2012</v>
      </c>
      <c r="K34" s="33" t="s">
        <v>48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</row>
    <row r="35" spans="1:44" ht="15" thickBot="1" x14ac:dyDescent="0.35">
      <c r="A35" s="1"/>
      <c r="B35" s="109"/>
      <c r="C35" s="43">
        <v>5012</v>
      </c>
      <c r="D35" s="32" t="s">
        <v>49</v>
      </c>
      <c r="E35" s="32" t="s">
        <v>50</v>
      </c>
      <c r="F35" s="35"/>
      <c r="I35" s="109"/>
      <c r="J35" s="69">
        <v>10000</v>
      </c>
      <c r="K35" s="32" t="s">
        <v>83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5"/>
    </row>
    <row r="36" spans="1:44" ht="15" thickBot="1" x14ac:dyDescent="0.35">
      <c r="A36" s="1"/>
      <c r="B36" s="109"/>
      <c r="C36" s="43">
        <v>2589</v>
      </c>
      <c r="D36" s="32" t="s">
        <v>52</v>
      </c>
      <c r="E36" s="32"/>
      <c r="F36" s="35"/>
      <c r="I36" s="109"/>
      <c r="J36" s="69">
        <v>3000</v>
      </c>
      <c r="K36" s="32" t="s">
        <v>84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1:44" ht="15" thickBot="1" x14ac:dyDescent="0.35">
      <c r="A37" s="1"/>
      <c r="B37" s="109"/>
      <c r="C37" s="43">
        <v>1200</v>
      </c>
      <c r="D37" s="32" t="s">
        <v>53</v>
      </c>
      <c r="E37" s="32"/>
      <c r="F37" s="35"/>
      <c r="I37" s="109"/>
      <c r="J37" s="69">
        <v>10000</v>
      </c>
      <c r="K37" s="32" t="s">
        <v>95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1:44" ht="15" thickBot="1" x14ac:dyDescent="0.35">
      <c r="A38" s="1"/>
      <c r="B38" s="109"/>
      <c r="C38" s="43">
        <v>1500</v>
      </c>
      <c r="D38" s="32" t="s">
        <v>62</v>
      </c>
      <c r="E38" s="32"/>
      <c r="F38" s="35"/>
      <c r="I38" s="109"/>
      <c r="J38" s="4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5"/>
    </row>
    <row r="39" spans="1:44" ht="15" thickBot="1" x14ac:dyDescent="0.35">
      <c r="A39" s="1"/>
      <c r="B39" s="109"/>
      <c r="C39" s="45">
        <v>1925</v>
      </c>
      <c r="D39" s="32" t="s">
        <v>54</v>
      </c>
      <c r="E39" s="32"/>
      <c r="F39" s="35"/>
      <c r="I39" s="109"/>
      <c r="J39" s="43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5"/>
    </row>
    <row r="40" spans="1:44" ht="15" thickBot="1" x14ac:dyDescent="0.35">
      <c r="A40" s="1"/>
      <c r="B40" s="109"/>
      <c r="C40" s="43">
        <v>1959</v>
      </c>
      <c r="D40" s="32" t="s">
        <v>55</v>
      </c>
      <c r="E40" s="32"/>
      <c r="F40" s="35"/>
      <c r="I40" s="109"/>
      <c r="J40" s="31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5"/>
    </row>
    <row r="41" spans="1:44" ht="15" thickBot="1" x14ac:dyDescent="0.35">
      <c r="A41" s="1"/>
      <c r="B41" s="109"/>
      <c r="C41" s="43">
        <v>1340</v>
      </c>
      <c r="D41" s="32" t="s">
        <v>56</v>
      </c>
      <c r="E41" s="32"/>
      <c r="F41" s="35"/>
      <c r="I41" s="109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5"/>
    </row>
    <row r="42" spans="1:44" ht="15" thickBot="1" x14ac:dyDescent="0.35">
      <c r="A42" s="1"/>
      <c r="B42" s="109"/>
      <c r="C42" s="43">
        <v>200</v>
      </c>
      <c r="D42" s="32" t="s">
        <v>57</v>
      </c>
      <c r="E42" s="32"/>
      <c r="F42" s="35"/>
      <c r="I42" s="109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1:44" ht="15" thickBot="1" x14ac:dyDescent="0.35">
      <c r="A43" s="1"/>
      <c r="B43" s="109"/>
      <c r="C43" s="43">
        <v>279</v>
      </c>
      <c r="D43" s="32" t="s">
        <v>58</v>
      </c>
      <c r="E43" s="32"/>
      <c r="F43" s="35"/>
      <c r="I43" s="109"/>
      <c r="J43" s="43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1:44" ht="15" thickBot="1" x14ac:dyDescent="0.35">
      <c r="A44" s="1"/>
      <c r="B44" s="109"/>
      <c r="C44" s="43">
        <v>4000</v>
      </c>
      <c r="D44" s="32" t="s">
        <v>60</v>
      </c>
      <c r="E44" s="32"/>
      <c r="F44" s="35"/>
      <c r="I44" s="109"/>
      <c r="J44" s="43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1:44" ht="15" thickBot="1" x14ac:dyDescent="0.35">
      <c r="A45" s="1"/>
      <c r="B45" s="109"/>
      <c r="C45" s="43">
        <v>5800</v>
      </c>
      <c r="D45" s="32" t="s">
        <v>59</v>
      </c>
      <c r="E45" s="32"/>
      <c r="F45" s="35"/>
      <c r="I45" s="109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5"/>
    </row>
    <row r="46" spans="1:44" ht="15" thickBot="1" x14ac:dyDescent="0.35">
      <c r="A46" s="1"/>
      <c r="B46" s="109"/>
      <c r="C46" s="45">
        <v>4000</v>
      </c>
      <c r="D46" s="32" t="s">
        <v>61</v>
      </c>
      <c r="E46" s="32"/>
      <c r="F46" s="35"/>
      <c r="I46" s="109"/>
      <c r="J46" s="31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1:44" ht="15" thickBot="1" x14ac:dyDescent="0.35">
      <c r="A47" s="1"/>
      <c r="B47" s="109"/>
      <c r="C47" s="43">
        <v>7100</v>
      </c>
      <c r="D47" s="32" t="s">
        <v>63</v>
      </c>
      <c r="E47" s="32"/>
      <c r="F47" s="35"/>
      <c r="I47" s="109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5"/>
    </row>
    <row r="48" spans="1:44" ht="15" thickBot="1" x14ac:dyDescent="0.35">
      <c r="A48" s="1"/>
      <c r="B48" s="109"/>
      <c r="C48" s="45">
        <v>1340</v>
      </c>
      <c r="D48" s="32" t="s">
        <v>64</v>
      </c>
      <c r="E48" s="32"/>
      <c r="F48" s="35"/>
      <c r="I48" s="109"/>
      <c r="J48" s="3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44" ht="15" thickBot="1" x14ac:dyDescent="0.35">
      <c r="A49" s="1"/>
      <c r="B49" s="109"/>
      <c r="C49" s="43">
        <v>400</v>
      </c>
      <c r="D49" s="32" t="s">
        <v>65</v>
      </c>
      <c r="E49" s="32"/>
      <c r="F49" s="35"/>
      <c r="I49" s="109"/>
      <c r="J49" s="3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5"/>
    </row>
    <row r="50" spans="1:44" ht="15" thickBot="1" x14ac:dyDescent="0.35">
      <c r="A50" s="1"/>
      <c r="B50" s="109"/>
      <c r="C50" s="63">
        <v>3000</v>
      </c>
      <c r="D50" s="64" t="s">
        <v>66</v>
      </c>
      <c r="E50" s="64"/>
      <c r="F50" s="65"/>
      <c r="I50" s="110"/>
      <c r="J50" s="38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7"/>
    </row>
    <row r="51" spans="1:44" ht="15.6" thickTop="1" thickBot="1" x14ac:dyDescent="0.35">
      <c r="B51" s="41"/>
      <c r="C51" s="43">
        <v>2050</v>
      </c>
      <c r="D51" s="32" t="s">
        <v>67</v>
      </c>
      <c r="E51" s="32"/>
      <c r="F51" s="35"/>
    </row>
    <row r="52" spans="1:44" ht="15" thickBot="1" x14ac:dyDescent="0.35">
      <c r="B52" s="41"/>
      <c r="C52" s="43">
        <v>5302</v>
      </c>
      <c r="D52" s="32" t="s">
        <v>68</v>
      </c>
      <c r="E52" s="32"/>
      <c r="F52" s="35"/>
    </row>
    <row r="53" spans="1:44" ht="15" thickBot="1" x14ac:dyDescent="0.35">
      <c r="B53" s="41"/>
      <c r="C53" s="43">
        <v>500</v>
      </c>
      <c r="D53" s="32" t="s">
        <v>71</v>
      </c>
      <c r="E53" s="32"/>
      <c r="F53" s="35"/>
      <c r="J53" s="77" t="s">
        <v>78</v>
      </c>
      <c r="L53" s="70">
        <v>43821</v>
      </c>
      <c r="M53" s="52">
        <v>4082</v>
      </c>
      <c r="N53" s="52"/>
      <c r="O53" s="52"/>
      <c r="P53" s="52"/>
      <c r="Q53" s="52"/>
      <c r="R53" s="52"/>
      <c r="S53" s="52"/>
      <c r="T53" s="52"/>
      <c r="U53" s="52"/>
      <c r="V53" t="s">
        <v>80</v>
      </c>
    </row>
    <row r="54" spans="1:44" ht="15" thickBot="1" x14ac:dyDescent="0.35">
      <c r="B54" s="41"/>
      <c r="C54" s="43">
        <v>1000</v>
      </c>
      <c r="D54" s="32" t="s">
        <v>76</v>
      </c>
      <c r="E54" s="32"/>
      <c r="F54" s="35"/>
      <c r="J54" s="79">
        <f>M56-M61-M60-M62</f>
        <v>211</v>
      </c>
      <c r="L54" s="70">
        <v>43848</v>
      </c>
      <c r="M54" s="52">
        <v>5000</v>
      </c>
      <c r="N54" s="52"/>
      <c r="O54" s="52"/>
      <c r="P54" s="52"/>
      <c r="Q54" s="52"/>
      <c r="R54" s="52"/>
      <c r="S54" s="52"/>
      <c r="T54" s="52"/>
      <c r="U54" s="52"/>
      <c r="V54" t="s">
        <v>79</v>
      </c>
    </row>
    <row r="55" spans="1:44" ht="15" thickBot="1" x14ac:dyDescent="0.35">
      <c r="B55" s="41"/>
      <c r="C55" s="43">
        <v>3447</v>
      </c>
      <c r="D55" s="32" t="s">
        <v>69</v>
      </c>
      <c r="E55" s="32"/>
      <c r="F55" s="35"/>
      <c r="L55" s="70">
        <v>43863</v>
      </c>
      <c r="M55" s="52">
        <v>2419</v>
      </c>
      <c r="N55" s="52"/>
      <c r="O55" s="52"/>
      <c r="P55" s="52"/>
      <c r="Q55" s="52"/>
      <c r="R55" s="52"/>
      <c r="S55" s="52"/>
      <c r="T55" s="52"/>
      <c r="U55" s="52"/>
      <c r="V55" t="s">
        <v>81</v>
      </c>
    </row>
    <row r="56" spans="1:44" ht="15" thickBot="1" x14ac:dyDescent="0.35">
      <c r="B56" s="41"/>
      <c r="C56" s="43">
        <v>299</v>
      </c>
      <c r="D56" s="32" t="s">
        <v>70</v>
      </c>
      <c r="E56" s="32"/>
      <c r="F56" s="35"/>
      <c r="L56" s="71" t="s">
        <v>82</v>
      </c>
      <c r="M56" s="78">
        <f>SUM(M51:M55)</f>
        <v>11501</v>
      </c>
      <c r="N56" s="78"/>
      <c r="O56" s="78"/>
      <c r="P56" s="78"/>
      <c r="Q56" s="78"/>
      <c r="R56" s="78"/>
      <c r="S56" s="78"/>
      <c r="T56" s="78"/>
      <c r="U56" s="78"/>
    </row>
    <row r="57" spans="1:44" ht="15" thickBot="1" x14ac:dyDescent="0.35">
      <c r="B57" s="41"/>
      <c r="C57" s="67">
        <v>1000</v>
      </c>
      <c r="D57" s="64" t="s">
        <v>72</v>
      </c>
      <c r="E57" s="64"/>
      <c r="F57" s="65"/>
      <c r="M57" s="52"/>
      <c r="N57" s="52"/>
      <c r="O57" s="52"/>
      <c r="P57" s="52"/>
      <c r="Q57" s="52"/>
      <c r="R57" s="52"/>
      <c r="S57" s="52"/>
      <c r="T57" s="52"/>
      <c r="U57" s="52"/>
    </row>
    <row r="58" spans="1:44" ht="15" thickBot="1" x14ac:dyDescent="0.35">
      <c r="B58" s="68"/>
      <c r="C58" s="43">
        <v>270</v>
      </c>
      <c r="D58" s="32" t="s">
        <v>73</v>
      </c>
      <c r="E58" s="32"/>
      <c r="F58" s="35"/>
      <c r="L58" s="71"/>
      <c r="M58" s="52"/>
      <c r="N58" s="52"/>
      <c r="O58" s="52"/>
      <c r="P58" s="52"/>
      <c r="Q58" s="52"/>
      <c r="R58" s="52"/>
      <c r="S58" s="52"/>
      <c r="T58" s="52"/>
      <c r="U58" s="52"/>
    </row>
    <row r="59" spans="1:44" ht="15" thickBot="1" x14ac:dyDescent="0.35">
      <c r="B59" s="68"/>
      <c r="C59" s="43">
        <v>11073</v>
      </c>
      <c r="D59" s="32" t="s">
        <v>74</v>
      </c>
      <c r="E59" s="32"/>
      <c r="F59" s="35"/>
      <c r="M59" s="52"/>
      <c r="N59" s="52"/>
      <c r="O59" s="52"/>
      <c r="P59" s="52"/>
      <c r="Q59" s="52"/>
      <c r="R59" s="52"/>
      <c r="S59" s="52"/>
      <c r="T59" s="52"/>
      <c r="U59" s="52"/>
    </row>
    <row r="60" spans="1:44" ht="15" thickBot="1" x14ac:dyDescent="0.35">
      <c r="B60" s="41"/>
      <c r="C60" s="72">
        <v>640</v>
      </c>
      <c r="D60" s="73" t="s">
        <v>75</v>
      </c>
      <c r="E60" s="32"/>
      <c r="F60" s="35"/>
      <c r="L60" s="70">
        <v>43912</v>
      </c>
      <c r="M60" s="52">
        <v>600</v>
      </c>
      <c r="N60" s="52"/>
      <c r="O60" s="52"/>
      <c r="P60" s="52"/>
      <c r="Q60" s="52"/>
      <c r="R60" s="52"/>
      <c r="S60" s="52"/>
      <c r="T60" s="52"/>
      <c r="U60" s="52"/>
      <c r="V60" s="52" t="s">
        <v>87</v>
      </c>
    </row>
    <row r="61" spans="1:44" ht="15" thickBot="1" x14ac:dyDescent="0.35">
      <c r="B61" s="41"/>
      <c r="C61" s="75">
        <v>601</v>
      </c>
      <c r="D61" s="76" t="s">
        <v>77</v>
      </c>
      <c r="E61" s="64"/>
      <c r="F61" s="65"/>
      <c r="L61" s="70">
        <v>43967</v>
      </c>
      <c r="M61" s="52">
        <v>7690</v>
      </c>
      <c r="N61" s="52"/>
      <c r="O61" s="52"/>
      <c r="P61" s="52"/>
      <c r="Q61" s="52"/>
      <c r="R61" s="52"/>
      <c r="S61" s="52"/>
      <c r="T61" s="52"/>
      <c r="U61" s="52"/>
      <c r="V61" t="s">
        <v>86</v>
      </c>
    </row>
    <row r="62" spans="1:44" ht="15" thickBot="1" x14ac:dyDescent="0.35">
      <c r="B62" s="41"/>
      <c r="C62" s="72">
        <v>300</v>
      </c>
      <c r="D62" s="73" t="s">
        <v>85</v>
      </c>
      <c r="E62" s="32"/>
      <c r="F62" s="35"/>
      <c r="L62" s="70">
        <v>44086</v>
      </c>
      <c r="M62" s="52">
        <v>3000</v>
      </c>
      <c r="N62" s="52"/>
      <c r="O62" s="52"/>
      <c r="P62" s="52"/>
      <c r="Q62" s="52"/>
      <c r="R62" s="52"/>
      <c r="S62" s="52"/>
      <c r="T62" s="52"/>
      <c r="U62" s="52"/>
      <c r="V62" t="s">
        <v>89</v>
      </c>
    </row>
    <row r="63" spans="1:44" ht="15" thickBot="1" x14ac:dyDescent="0.35">
      <c r="B63" s="68"/>
      <c r="C63" s="67">
        <v>600</v>
      </c>
      <c r="D63" s="64" t="s">
        <v>88</v>
      </c>
      <c r="E63" s="64"/>
      <c r="F63" s="65"/>
    </row>
    <row r="64" spans="1:44" ht="15" thickBot="1" x14ac:dyDescent="0.35">
      <c r="B64" s="68"/>
      <c r="C64" s="67">
        <v>1442</v>
      </c>
      <c r="D64" s="64" t="s">
        <v>90</v>
      </c>
      <c r="E64" s="64"/>
      <c r="F64" s="65"/>
    </row>
    <row r="65" spans="2:7" ht="15" thickBot="1" x14ac:dyDescent="0.35">
      <c r="B65" s="68"/>
      <c r="C65" s="67">
        <v>15905</v>
      </c>
      <c r="D65" s="64" t="s">
        <v>91</v>
      </c>
      <c r="E65" s="64"/>
      <c r="F65" s="65"/>
    </row>
    <row r="66" spans="2:7" ht="15" thickBot="1" x14ac:dyDescent="0.35">
      <c r="B66" s="68"/>
      <c r="C66" s="67">
        <v>99</v>
      </c>
      <c r="D66" s="64" t="s">
        <v>92</v>
      </c>
      <c r="E66" s="64"/>
      <c r="F66" s="65"/>
    </row>
    <row r="67" spans="2:7" ht="15" thickBot="1" x14ac:dyDescent="0.35">
      <c r="B67" s="68"/>
      <c r="C67" s="43">
        <v>390</v>
      </c>
      <c r="D67" s="32" t="s">
        <v>93</v>
      </c>
      <c r="E67" s="32"/>
      <c r="F67" s="35"/>
    </row>
    <row r="68" spans="2:7" ht="15" thickBot="1" x14ac:dyDescent="0.35">
      <c r="B68" s="68"/>
      <c r="C68" s="43">
        <v>560</v>
      </c>
      <c r="D68" s="32" t="s">
        <v>94</v>
      </c>
      <c r="E68" s="32"/>
      <c r="F68" s="35"/>
    </row>
    <row r="69" spans="2:7" ht="15" thickBot="1" x14ac:dyDescent="0.35">
      <c r="B69" s="68"/>
      <c r="C69" s="43">
        <v>8750</v>
      </c>
      <c r="D69" s="32" t="s">
        <v>96</v>
      </c>
      <c r="E69" s="32"/>
      <c r="F69" s="35"/>
    </row>
    <row r="70" spans="2:7" ht="15" thickBot="1" x14ac:dyDescent="0.35">
      <c r="B70" s="68"/>
      <c r="C70" s="43">
        <v>5825</v>
      </c>
      <c r="D70" s="32" t="s">
        <v>97</v>
      </c>
      <c r="E70" s="32"/>
      <c r="F70" s="35"/>
    </row>
    <row r="71" spans="2:7" ht="15" thickBot="1" x14ac:dyDescent="0.35">
      <c r="B71" s="68"/>
      <c r="C71" s="43">
        <v>1781</v>
      </c>
      <c r="D71" s="32" t="s">
        <v>98</v>
      </c>
      <c r="E71" s="32"/>
      <c r="F71" s="35"/>
    </row>
    <row r="72" spans="2:7" ht="15" thickBot="1" x14ac:dyDescent="0.35">
      <c r="B72" s="68"/>
      <c r="C72" s="43">
        <v>350</v>
      </c>
      <c r="D72" s="32" t="s">
        <v>99</v>
      </c>
      <c r="E72" s="32"/>
      <c r="F72" s="35"/>
    </row>
    <row r="73" spans="2:7" ht="15" thickBot="1" x14ac:dyDescent="0.35">
      <c r="B73" s="68"/>
      <c r="C73" s="43">
        <v>3360</v>
      </c>
      <c r="D73" s="32" t="s">
        <v>100</v>
      </c>
      <c r="E73" s="32"/>
      <c r="F73" s="35"/>
    </row>
    <row r="74" spans="2:7" ht="15" thickBot="1" x14ac:dyDescent="0.35">
      <c r="B74" s="68"/>
      <c r="C74" s="43">
        <v>99</v>
      </c>
      <c r="D74" s="32" t="s">
        <v>101</v>
      </c>
      <c r="E74" s="32"/>
      <c r="F74" s="35"/>
    </row>
    <row r="75" spans="2:7" ht="15" thickBot="1" x14ac:dyDescent="0.35">
      <c r="B75" s="68"/>
      <c r="C75" s="67">
        <v>1377</v>
      </c>
      <c r="D75" s="64" t="s">
        <v>102</v>
      </c>
      <c r="E75" s="64"/>
      <c r="F75" s="65"/>
    </row>
    <row r="76" spans="2:7" ht="15" thickBot="1" x14ac:dyDescent="0.35">
      <c r="B76" s="68"/>
      <c r="C76" s="43">
        <v>1200</v>
      </c>
      <c r="D76" s="81" t="s">
        <v>103</v>
      </c>
      <c r="E76" s="81"/>
      <c r="F76" s="82"/>
    </row>
    <row r="77" spans="2:7" ht="15" thickBot="1" x14ac:dyDescent="0.35">
      <c r="B77" s="68"/>
      <c r="C77" s="81">
        <v>1071</v>
      </c>
      <c r="D77" s="105" t="s">
        <v>104</v>
      </c>
      <c r="E77" s="106"/>
      <c r="F77" s="107"/>
      <c r="G77" t="s">
        <v>108</v>
      </c>
    </row>
    <row r="78" spans="2:7" ht="15" thickBot="1" x14ac:dyDescent="0.35">
      <c r="B78" s="68"/>
      <c r="C78" s="63">
        <v>109</v>
      </c>
      <c r="D78" s="5" t="s">
        <v>105</v>
      </c>
      <c r="E78" s="5"/>
      <c r="F78" s="6"/>
    </row>
    <row r="79" spans="2:7" ht="15" thickBot="1" x14ac:dyDescent="0.35">
      <c r="B79" s="68"/>
      <c r="C79" s="43">
        <v>200</v>
      </c>
      <c r="D79" s="105" t="s">
        <v>107</v>
      </c>
      <c r="E79" s="106"/>
      <c r="F79" s="107"/>
    </row>
    <row r="80" spans="2:7" ht="15" thickBot="1" x14ac:dyDescent="0.35">
      <c r="B80" s="68"/>
      <c r="C80" s="63">
        <v>100</v>
      </c>
      <c r="D80" s="84" t="s">
        <v>106</v>
      </c>
      <c r="E80" s="84"/>
      <c r="F80" s="85"/>
    </row>
    <row r="81" spans="1:6" ht="15" thickBot="1" x14ac:dyDescent="0.35">
      <c r="B81" s="68"/>
      <c r="C81" s="43">
        <v>3559</v>
      </c>
      <c r="D81" s="105" t="s">
        <v>109</v>
      </c>
      <c r="E81" s="106"/>
      <c r="F81" s="107"/>
    </row>
    <row r="82" spans="1:6" ht="15" thickBot="1" x14ac:dyDescent="0.35">
      <c r="B82" s="68"/>
      <c r="C82" s="63">
        <v>5000</v>
      </c>
      <c r="D82" s="90" t="s">
        <v>112</v>
      </c>
      <c r="E82" s="90"/>
      <c r="F82" s="91"/>
    </row>
    <row r="83" spans="1:6" ht="15" thickBot="1" x14ac:dyDescent="0.35">
      <c r="B83" s="68"/>
      <c r="C83" s="43">
        <v>3600</v>
      </c>
      <c r="D83" s="84" t="s">
        <v>113</v>
      </c>
      <c r="E83" s="84"/>
      <c r="F83" s="85"/>
    </row>
    <row r="84" spans="1:6" ht="15" thickBot="1" x14ac:dyDescent="0.35">
      <c r="B84" s="103"/>
      <c r="C84" s="67">
        <v>7544</v>
      </c>
      <c r="D84" s="64" t="s">
        <v>114</v>
      </c>
      <c r="E84" s="64"/>
      <c r="F84" s="65"/>
    </row>
    <row r="85" spans="1:6" ht="15" thickBot="1" x14ac:dyDescent="0.35">
      <c r="A85" s="5"/>
      <c r="B85" s="103"/>
      <c r="C85" s="102">
        <v>33901</v>
      </c>
      <c r="D85" s="32" t="s">
        <v>135</v>
      </c>
      <c r="E85" s="32"/>
      <c r="F85" s="35"/>
    </row>
    <row r="86" spans="1:6" ht="15" thickBot="1" x14ac:dyDescent="0.35">
      <c r="B86" s="103"/>
      <c r="C86" s="72">
        <v>447</v>
      </c>
      <c r="D86" s="32" t="s">
        <v>142</v>
      </c>
      <c r="E86" s="32"/>
      <c r="F86" s="65"/>
    </row>
    <row r="87" spans="1:6" ht="15" thickBot="1" x14ac:dyDescent="0.35">
      <c r="B87" s="103"/>
      <c r="C87" s="72">
        <v>100</v>
      </c>
      <c r="D87" s="104" t="s">
        <v>143</v>
      </c>
      <c r="E87" s="32"/>
      <c r="F87" s="35"/>
    </row>
    <row r="88" spans="1:6" ht="15" thickBot="1" x14ac:dyDescent="0.35">
      <c r="B88" s="111"/>
      <c r="C88" s="112">
        <v>700</v>
      </c>
      <c r="D88" s="113" t="s">
        <v>144</v>
      </c>
      <c r="E88" s="36"/>
      <c r="F88" s="8"/>
    </row>
    <row r="89" spans="1:6" ht="15" thickTop="1" x14ac:dyDescent="0.3">
      <c r="B89" s="5"/>
    </row>
  </sheetData>
  <sheetProtection algorithmName="SHA-512" hashValue="HWLVqtMK++cWtO+jVmHFT75bKdRSKr/XwZajF61N/wkqMQG3RLsLFRXq+L6CE7XYCY4RM+cKT459FxwKMTSmPg==" saltValue="RGvfKTXhflNHBG3xqklrx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W28">
    <sortCondition ref="A2:A28"/>
  </sortState>
  <dataConsolidate/>
  <mergeCells count="5">
    <mergeCell ref="D81:F81"/>
    <mergeCell ref="D79:F79"/>
    <mergeCell ref="I34:I50"/>
    <mergeCell ref="B34:B50"/>
    <mergeCell ref="D77:F77"/>
  </mergeCells>
  <pageMargins left="0.31496062992125984" right="0.31496062992125984" top="0.39370078740157483" bottom="0.39370078740157483" header="0.11811023622047245" footer="0.11811023622047245"/>
  <pageSetup paperSize="9" scale="3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8272-49E3-4D58-B9D7-B0E47E169A3D}">
  <dimension ref="A1:C20"/>
  <sheetViews>
    <sheetView workbookViewId="0">
      <selection activeCell="A21" sqref="A21"/>
    </sheetView>
  </sheetViews>
  <sheetFormatPr defaultRowHeight="14.4" x14ac:dyDescent="0.3"/>
  <cols>
    <col min="1" max="1" width="26.6640625" customWidth="1"/>
    <col min="2" max="2" width="42.6640625" customWidth="1"/>
    <col min="3" max="3" width="21.44140625" style="52" customWidth="1"/>
  </cols>
  <sheetData>
    <row r="1" spans="1:3" x14ac:dyDescent="0.3">
      <c r="A1" s="93" t="s">
        <v>122</v>
      </c>
      <c r="B1" s="93" t="s">
        <v>115</v>
      </c>
    </row>
    <row r="2" spans="1:3" x14ac:dyDescent="0.3">
      <c r="B2" t="s">
        <v>116</v>
      </c>
    </row>
    <row r="3" spans="1:3" x14ac:dyDescent="0.3">
      <c r="B3" t="s">
        <v>137</v>
      </c>
    </row>
    <row r="5" spans="1:3" x14ac:dyDescent="0.3">
      <c r="A5" s="94" t="s">
        <v>117</v>
      </c>
    </row>
    <row r="6" spans="1:3" x14ac:dyDescent="0.3">
      <c r="A6" t="s">
        <v>123</v>
      </c>
      <c r="B6" t="s">
        <v>118</v>
      </c>
      <c r="C6" s="52">
        <v>112000</v>
      </c>
    </row>
    <row r="7" spans="1:3" x14ac:dyDescent="0.3">
      <c r="A7" t="s">
        <v>124</v>
      </c>
      <c r="B7" t="s">
        <v>119</v>
      </c>
      <c r="C7" s="52">
        <v>18900</v>
      </c>
    </row>
    <row r="8" spans="1:3" x14ac:dyDescent="0.3">
      <c r="C8" s="95">
        <f>C6+C7</f>
        <v>130900</v>
      </c>
    </row>
    <row r="9" spans="1:3" x14ac:dyDescent="0.3">
      <c r="A9" s="77" t="s">
        <v>120</v>
      </c>
    </row>
    <row r="10" spans="1:3" x14ac:dyDescent="0.3">
      <c r="A10" t="s">
        <v>125</v>
      </c>
      <c r="B10" t="s">
        <v>121</v>
      </c>
      <c r="C10" s="52">
        <v>132200</v>
      </c>
    </row>
    <row r="11" spans="1:3" x14ac:dyDescent="0.3">
      <c r="A11" t="s">
        <v>127</v>
      </c>
      <c r="B11" t="s">
        <v>126</v>
      </c>
      <c r="C11" s="52">
        <v>25000</v>
      </c>
    </row>
    <row r="12" spans="1:3" x14ac:dyDescent="0.3">
      <c r="A12" t="s">
        <v>128</v>
      </c>
      <c r="B12" t="s">
        <v>129</v>
      </c>
      <c r="C12" s="52">
        <v>1800</v>
      </c>
    </row>
    <row r="13" spans="1:3" x14ac:dyDescent="0.3">
      <c r="A13" t="s">
        <v>130</v>
      </c>
      <c r="B13" t="s">
        <v>131</v>
      </c>
      <c r="C13" s="52">
        <v>5300</v>
      </c>
    </row>
    <row r="14" spans="1:3" x14ac:dyDescent="0.3">
      <c r="A14" t="s">
        <v>132</v>
      </c>
      <c r="B14" t="s">
        <v>133</v>
      </c>
      <c r="C14" s="52">
        <v>501</v>
      </c>
    </row>
    <row r="15" spans="1:3" x14ac:dyDescent="0.3">
      <c r="C15" s="53">
        <f>SUM(C10:C14)</f>
        <v>164801</v>
      </c>
    </row>
    <row r="17" spans="1:3" x14ac:dyDescent="0.3">
      <c r="A17" s="96" t="s">
        <v>134</v>
      </c>
      <c r="B17" s="97"/>
      <c r="C17" s="98">
        <f>C15-C8</f>
        <v>33901</v>
      </c>
    </row>
    <row r="19" spans="1:3" x14ac:dyDescent="0.3">
      <c r="A19" s="99" t="s">
        <v>136</v>
      </c>
    </row>
    <row r="20" spans="1:3" x14ac:dyDescent="0.3">
      <c r="A20" s="99" t="s">
        <v>138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A13" sqref="A13"/>
    </sheetView>
  </sheetViews>
  <sheetFormatPr defaultRowHeight="14.4" x14ac:dyDescent="0.3"/>
  <cols>
    <col min="1" max="1" width="39.6640625" customWidth="1"/>
  </cols>
  <sheetData>
    <row r="1" spans="1:2" x14ac:dyDescent="0.3">
      <c r="A1" s="51" t="s">
        <v>38</v>
      </c>
    </row>
    <row r="3" spans="1:2" x14ac:dyDescent="0.3">
      <c r="A3" t="s">
        <v>42</v>
      </c>
      <c r="B3" s="52">
        <v>-525</v>
      </c>
    </row>
    <row r="4" spans="1:2" x14ac:dyDescent="0.3">
      <c r="A4" t="s">
        <v>39</v>
      </c>
      <c r="B4" s="52">
        <v>-4453</v>
      </c>
    </row>
    <row r="5" spans="1:2" x14ac:dyDescent="0.3">
      <c r="A5" t="s">
        <v>41</v>
      </c>
      <c r="B5" s="52">
        <v>-2100</v>
      </c>
    </row>
    <row r="6" spans="1:2" x14ac:dyDescent="0.3">
      <c r="B6" s="52"/>
    </row>
    <row r="7" spans="1:2" x14ac:dyDescent="0.3">
      <c r="A7" t="s">
        <v>40</v>
      </c>
      <c r="B7" s="52">
        <v>1840</v>
      </c>
    </row>
    <row r="8" spans="1:2" ht="15" thickBot="1" x14ac:dyDescent="0.35">
      <c r="A8" s="7" t="s">
        <v>43</v>
      </c>
      <c r="B8" s="54">
        <v>4500</v>
      </c>
    </row>
    <row r="9" spans="1:2" ht="15" thickTop="1" x14ac:dyDescent="0.3">
      <c r="A9" s="55" t="s">
        <v>44</v>
      </c>
      <c r="B9" s="53">
        <f>SUM(B3:B8)</f>
        <v>-738</v>
      </c>
    </row>
    <row r="11" spans="1:2" ht="15" thickBot="1" x14ac:dyDescent="0.35">
      <c r="A11" s="55" t="s">
        <v>47</v>
      </c>
      <c r="B11" s="53">
        <v>2750</v>
      </c>
    </row>
    <row r="12" spans="1:2" ht="15" thickTop="1" x14ac:dyDescent="0.3">
      <c r="A12" s="3"/>
      <c r="B12" s="3"/>
    </row>
  </sheetData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489738c2-04c6-4350-92ad-ce129e1deca5}" enabled="1" method="Privileged" siteId="{5a599c86-6e50-4562-81a7-1b85777f7d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Příspěvky 2018_2023</vt:lpstr>
      <vt:lpstr>Vyúčtování soustředění 2023</vt:lpstr>
      <vt:lpstr>Soustředění 2018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Riedl Lukáš</cp:lastModifiedBy>
  <cp:lastPrinted>2022-04-13T06:57:13Z</cp:lastPrinted>
  <dcterms:created xsi:type="dcterms:W3CDTF">2016-10-06T16:01:01Z</dcterms:created>
  <dcterms:modified xsi:type="dcterms:W3CDTF">2024-04-05T16:21:08Z</dcterms:modified>
  <cp:contentStatus/>
</cp:coreProperties>
</file>